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1460" yWindow="0" windowWidth="25600" windowHeight="16060" tabRatio="500"/>
  </bookViews>
  <sheets>
    <sheet name="By Course" sheetId="6" r:id="rId1"/>
    <sheet name="By Instructor" sheetId="7" r:id="rId2"/>
    <sheet name="By Classroom" sheetId="8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88" i="8" l="1"/>
  <c r="P88" i="8"/>
  <c r="O88" i="8"/>
  <c r="R7" i="8"/>
  <c r="Q7" i="8"/>
  <c r="P7" i="8"/>
  <c r="O7" i="8"/>
  <c r="R55" i="8"/>
  <c r="Q55" i="8"/>
  <c r="P55" i="8"/>
  <c r="O55" i="8"/>
  <c r="R30" i="8"/>
  <c r="Q30" i="8"/>
  <c r="P30" i="8"/>
  <c r="O30" i="8"/>
  <c r="R21" i="8"/>
  <c r="Q21" i="8"/>
  <c r="P21" i="8"/>
  <c r="O21" i="8"/>
  <c r="R91" i="8"/>
  <c r="P91" i="8"/>
  <c r="R90" i="8"/>
  <c r="P90" i="8"/>
  <c r="R89" i="8"/>
  <c r="P89" i="8"/>
  <c r="R83" i="8"/>
  <c r="P83" i="8"/>
  <c r="O83" i="8"/>
  <c r="R18" i="8"/>
  <c r="Q18" i="8"/>
  <c r="P18" i="8"/>
  <c r="O18" i="8"/>
  <c r="R49" i="8"/>
  <c r="Q49" i="8"/>
  <c r="P49" i="8"/>
  <c r="O49" i="8"/>
  <c r="R62" i="8"/>
  <c r="Q62" i="8"/>
  <c r="P62" i="8"/>
  <c r="O62" i="8"/>
  <c r="R56" i="8"/>
  <c r="Q56" i="8"/>
  <c r="P56" i="8"/>
  <c r="O56" i="8"/>
  <c r="R74" i="8"/>
  <c r="Q74" i="8"/>
  <c r="P74" i="8"/>
  <c r="O74" i="8"/>
  <c r="R66" i="8"/>
  <c r="Q66" i="8"/>
  <c r="P66" i="8"/>
  <c r="O66" i="8"/>
  <c r="R46" i="8"/>
  <c r="Q46" i="8"/>
  <c r="P46" i="8"/>
  <c r="O46" i="8"/>
  <c r="R23" i="8"/>
  <c r="Q23" i="8"/>
  <c r="P23" i="8"/>
  <c r="O23" i="8"/>
  <c r="R8" i="8"/>
  <c r="Q8" i="8"/>
  <c r="P8" i="8"/>
  <c r="O8" i="8"/>
  <c r="R51" i="8"/>
  <c r="Q51" i="8"/>
  <c r="P51" i="8"/>
  <c r="O51" i="8"/>
  <c r="R35" i="8"/>
  <c r="Q35" i="8"/>
  <c r="P35" i="8"/>
  <c r="O35" i="8"/>
  <c r="R17" i="8"/>
  <c r="Q17" i="8"/>
  <c r="P17" i="8"/>
  <c r="O17" i="8"/>
  <c r="R70" i="8"/>
  <c r="Q70" i="8"/>
  <c r="P70" i="8"/>
  <c r="O70" i="8"/>
  <c r="R79" i="8"/>
  <c r="Q79" i="8"/>
  <c r="P79" i="8"/>
  <c r="O79" i="8"/>
  <c r="R27" i="8"/>
  <c r="Q27" i="8"/>
  <c r="P27" i="8"/>
  <c r="O27" i="8"/>
  <c r="R22" i="8"/>
  <c r="Q22" i="8"/>
  <c r="P22" i="8"/>
  <c r="O22" i="8"/>
  <c r="R58" i="8"/>
  <c r="Q58" i="8"/>
  <c r="P58" i="8"/>
  <c r="O58" i="8"/>
  <c r="R26" i="8"/>
  <c r="Q26" i="8"/>
  <c r="P26" i="8"/>
  <c r="O26" i="8"/>
  <c r="R13" i="8"/>
  <c r="Q13" i="8"/>
  <c r="P13" i="8"/>
  <c r="O13" i="8"/>
  <c r="R54" i="8"/>
  <c r="Q54" i="8"/>
  <c r="P54" i="8"/>
  <c r="O54" i="8"/>
  <c r="R72" i="8"/>
  <c r="Q72" i="8"/>
  <c r="P72" i="8"/>
  <c r="O72" i="8"/>
  <c r="R34" i="8"/>
  <c r="Q34" i="8"/>
  <c r="P34" i="8"/>
  <c r="O34" i="8"/>
  <c r="R33" i="8"/>
  <c r="Q33" i="8"/>
  <c r="P33" i="8"/>
  <c r="O33" i="8"/>
  <c r="R63" i="8"/>
  <c r="Q63" i="8"/>
  <c r="P63" i="8"/>
  <c r="O63" i="8"/>
  <c r="R28" i="8"/>
  <c r="Q28" i="8"/>
  <c r="P28" i="8"/>
  <c r="O28" i="8"/>
  <c r="R82" i="8"/>
  <c r="P82" i="8"/>
  <c r="O82" i="8"/>
  <c r="R37" i="8"/>
  <c r="Q37" i="8"/>
  <c r="P37" i="8"/>
  <c r="O37" i="8"/>
  <c r="R36" i="8"/>
  <c r="Q36" i="8"/>
  <c r="P36" i="8"/>
  <c r="O36" i="8"/>
  <c r="R53" i="8"/>
  <c r="Q53" i="8"/>
  <c r="P53" i="8"/>
  <c r="O53" i="8"/>
  <c r="R20" i="8"/>
  <c r="Q20" i="8"/>
  <c r="P20" i="8"/>
  <c r="O20" i="8"/>
  <c r="R11" i="8"/>
  <c r="Q11" i="8"/>
  <c r="P11" i="8"/>
  <c r="O11" i="8"/>
  <c r="R43" i="8"/>
  <c r="Q43" i="8"/>
  <c r="P43" i="8"/>
  <c r="O43" i="8"/>
  <c r="R87" i="8"/>
  <c r="P87" i="8"/>
  <c r="O87" i="8"/>
  <c r="R78" i="8"/>
  <c r="Q78" i="8"/>
  <c r="P78" i="8"/>
  <c r="O78" i="8"/>
  <c r="R25" i="8"/>
  <c r="Q25" i="8"/>
  <c r="P25" i="8"/>
  <c r="O25" i="8"/>
  <c r="R75" i="8"/>
  <c r="Q75" i="8"/>
  <c r="P75" i="8"/>
  <c r="O75" i="8"/>
  <c r="R71" i="8"/>
  <c r="Q71" i="8"/>
  <c r="P71" i="8"/>
  <c r="O71" i="8"/>
  <c r="R77" i="8"/>
  <c r="Q77" i="8"/>
  <c r="P77" i="8"/>
  <c r="O77" i="8"/>
  <c r="R76" i="8"/>
  <c r="Q76" i="8"/>
  <c r="P76" i="8"/>
  <c r="O76" i="8"/>
  <c r="R81" i="8"/>
  <c r="Q81" i="8"/>
  <c r="P81" i="8"/>
  <c r="O81" i="8"/>
  <c r="R14" i="8"/>
  <c r="Q14" i="8"/>
  <c r="P14" i="8"/>
  <c r="O14" i="8"/>
  <c r="R29" i="8"/>
  <c r="Q29" i="8"/>
  <c r="P29" i="8"/>
  <c r="O29" i="8"/>
  <c r="R40" i="8"/>
  <c r="Q40" i="8"/>
  <c r="P40" i="8"/>
  <c r="O40" i="8"/>
  <c r="R41" i="8"/>
  <c r="Q41" i="8"/>
  <c r="P41" i="8"/>
  <c r="O41" i="8"/>
  <c r="R12" i="8"/>
  <c r="Q12" i="8"/>
  <c r="P12" i="8"/>
  <c r="O12" i="8"/>
  <c r="R15" i="8"/>
  <c r="Q15" i="8"/>
  <c r="P15" i="8"/>
  <c r="O15" i="8"/>
  <c r="R16" i="8"/>
  <c r="Q16" i="8"/>
  <c r="P16" i="8"/>
  <c r="O16" i="8"/>
  <c r="R44" i="8"/>
  <c r="Q44" i="8"/>
  <c r="P44" i="8"/>
  <c r="O44" i="8"/>
  <c r="R19" i="8"/>
  <c r="Q19" i="8"/>
  <c r="P19" i="8"/>
  <c r="O19" i="8"/>
  <c r="R57" i="8"/>
  <c r="Q57" i="8"/>
  <c r="P57" i="8"/>
  <c r="O57" i="8"/>
  <c r="R38" i="8"/>
  <c r="Q38" i="8"/>
  <c r="P38" i="8"/>
  <c r="O38" i="8"/>
  <c r="R52" i="8"/>
  <c r="Q52" i="8"/>
  <c r="P52" i="8"/>
  <c r="O52" i="8"/>
  <c r="R69" i="8"/>
  <c r="Q69" i="8"/>
  <c r="P69" i="8"/>
  <c r="O69" i="8"/>
  <c r="R45" i="8"/>
  <c r="Q45" i="8"/>
  <c r="P45" i="8"/>
  <c r="O45" i="8"/>
  <c r="R32" i="8"/>
  <c r="Q32" i="8"/>
  <c r="P32" i="8"/>
  <c r="O32" i="8"/>
  <c r="R31" i="8"/>
  <c r="P31" i="8"/>
  <c r="O31" i="8"/>
  <c r="R50" i="8"/>
  <c r="Q50" i="8"/>
  <c r="P50" i="8"/>
  <c r="O50" i="8"/>
  <c r="R59" i="8"/>
  <c r="Q59" i="8"/>
  <c r="P59" i="8"/>
  <c r="O59" i="8"/>
  <c r="R67" i="8"/>
  <c r="Q67" i="8"/>
  <c r="P67" i="8"/>
  <c r="O67" i="8"/>
  <c r="R39" i="8"/>
  <c r="Q39" i="8"/>
  <c r="P39" i="8"/>
  <c r="O39" i="8"/>
  <c r="R84" i="8"/>
  <c r="Q84" i="8"/>
  <c r="P84" i="8"/>
  <c r="O84" i="8"/>
  <c r="R86" i="8"/>
  <c r="P86" i="8"/>
  <c r="O86" i="8"/>
  <c r="R42" i="8"/>
  <c r="P42" i="8"/>
  <c r="O42" i="8"/>
  <c r="R61" i="8"/>
  <c r="Q61" i="8"/>
  <c r="P61" i="8"/>
  <c r="O61" i="8"/>
  <c r="R80" i="8"/>
  <c r="Q80" i="8"/>
  <c r="P80" i="8"/>
  <c r="O80" i="8"/>
  <c r="R65" i="8"/>
  <c r="Q65" i="8"/>
  <c r="P65" i="8"/>
  <c r="O65" i="8"/>
  <c r="R64" i="8"/>
  <c r="Q64" i="8"/>
  <c r="P64" i="8"/>
  <c r="O64" i="8"/>
  <c r="R60" i="8"/>
  <c r="Q60" i="8"/>
  <c r="P60" i="8"/>
  <c r="O60" i="8"/>
  <c r="R85" i="8"/>
  <c r="P85" i="8"/>
  <c r="O85" i="8"/>
  <c r="R48" i="8"/>
  <c r="Q48" i="8"/>
  <c r="P48" i="8"/>
  <c r="O48" i="8"/>
  <c r="R24" i="8"/>
  <c r="Q24" i="8"/>
  <c r="P24" i="8"/>
  <c r="O24" i="8"/>
  <c r="R10" i="8"/>
  <c r="Q10" i="8"/>
  <c r="P10" i="8"/>
  <c r="O10" i="8"/>
  <c r="R9" i="8"/>
  <c r="Q9" i="8"/>
  <c r="P9" i="8"/>
  <c r="O9" i="8"/>
  <c r="R47" i="8"/>
  <c r="Q47" i="8"/>
  <c r="P47" i="8"/>
  <c r="O47" i="8"/>
  <c r="R73" i="8"/>
  <c r="Q73" i="8"/>
  <c r="P73" i="8"/>
  <c r="O73" i="8"/>
  <c r="R68" i="8"/>
  <c r="Q68" i="8"/>
  <c r="P68" i="8"/>
  <c r="O68" i="8"/>
  <c r="R91" i="7"/>
  <c r="P91" i="7"/>
  <c r="O91" i="7"/>
  <c r="R20" i="7"/>
  <c r="P20" i="7"/>
  <c r="O20" i="7"/>
  <c r="R51" i="7"/>
  <c r="P51" i="7"/>
  <c r="O51" i="7"/>
  <c r="R26" i="7"/>
  <c r="P26" i="7"/>
  <c r="O26" i="7"/>
  <c r="R57" i="7"/>
  <c r="Q57" i="7"/>
  <c r="P57" i="7"/>
  <c r="O57" i="7"/>
  <c r="R56" i="7"/>
  <c r="Q56" i="7"/>
  <c r="P56" i="7"/>
  <c r="O56" i="7"/>
  <c r="R37" i="7"/>
  <c r="Q37" i="7"/>
  <c r="P37" i="7"/>
  <c r="O37" i="7"/>
  <c r="R9" i="7"/>
  <c r="Q9" i="7"/>
  <c r="P9" i="7"/>
  <c r="O9" i="7"/>
  <c r="R72" i="7"/>
  <c r="Q72" i="7"/>
  <c r="P72" i="7"/>
  <c r="O72" i="7"/>
  <c r="R75" i="7"/>
  <c r="Q75" i="7"/>
  <c r="P75" i="7"/>
  <c r="O75" i="7"/>
  <c r="R62" i="7"/>
  <c r="Q62" i="7"/>
  <c r="P62" i="7"/>
  <c r="O62" i="7"/>
  <c r="R23" i="7"/>
  <c r="Q23" i="7"/>
  <c r="P23" i="7"/>
  <c r="O23" i="7"/>
  <c r="R33" i="7"/>
  <c r="Q33" i="7"/>
  <c r="P33" i="7"/>
  <c r="O33" i="7"/>
  <c r="R79" i="7"/>
  <c r="Q79" i="7"/>
  <c r="P79" i="7"/>
  <c r="O79" i="7"/>
  <c r="R19" i="7"/>
  <c r="P19" i="7"/>
  <c r="O19" i="7"/>
  <c r="R64" i="7"/>
  <c r="Q64" i="7"/>
  <c r="P64" i="7"/>
  <c r="O64" i="7"/>
  <c r="R42" i="7"/>
  <c r="Q42" i="7"/>
  <c r="P42" i="7"/>
  <c r="O42" i="7"/>
  <c r="R55" i="7"/>
  <c r="Q55" i="7"/>
  <c r="P55" i="7"/>
  <c r="O55" i="7"/>
  <c r="R31" i="7"/>
  <c r="Q31" i="7"/>
  <c r="P31" i="7"/>
  <c r="O31" i="7"/>
  <c r="R74" i="7"/>
  <c r="Q74" i="7"/>
  <c r="P74" i="7"/>
  <c r="O74" i="7"/>
  <c r="R54" i="7"/>
  <c r="Q54" i="7"/>
  <c r="P54" i="7"/>
  <c r="O54" i="7"/>
  <c r="R70" i="7"/>
  <c r="Q70" i="7"/>
  <c r="P70" i="7"/>
  <c r="O70" i="7"/>
  <c r="R90" i="7"/>
  <c r="Q90" i="7"/>
  <c r="P90" i="7"/>
  <c r="O90" i="7"/>
  <c r="R86" i="7"/>
  <c r="P86" i="7"/>
  <c r="R85" i="7"/>
  <c r="P85" i="7"/>
  <c r="R84" i="7"/>
  <c r="P84" i="7"/>
  <c r="R21" i="7"/>
  <c r="Q21" i="7"/>
  <c r="P21" i="7"/>
  <c r="O21" i="7"/>
  <c r="R83" i="7"/>
  <c r="P83" i="7"/>
  <c r="O83" i="7"/>
  <c r="R60" i="7"/>
  <c r="Q60" i="7"/>
  <c r="P60" i="7"/>
  <c r="O60" i="7"/>
  <c r="R44" i="7"/>
  <c r="Q44" i="7"/>
  <c r="P44" i="7"/>
  <c r="O44" i="7"/>
  <c r="R22" i="7"/>
  <c r="Q22" i="7"/>
  <c r="P22" i="7"/>
  <c r="O22" i="7"/>
  <c r="R18" i="7"/>
  <c r="Q18" i="7"/>
  <c r="P18" i="7"/>
  <c r="O18" i="7"/>
  <c r="R82" i="7"/>
  <c r="Q82" i="7"/>
  <c r="P82" i="7"/>
  <c r="O82" i="7"/>
  <c r="R14" i="7"/>
  <c r="Q14" i="7"/>
  <c r="P14" i="7"/>
  <c r="O14" i="7"/>
  <c r="R24" i="7"/>
  <c r="Q24" i="7"/>
  <c r="P24" i="7"/>
  <c r="O24" i="7"/>
  <c r="R36" i="7"/>
  <c r="Q36" i="7"/>
  <c r="P36" i="7"/>
  <c r="O36" i="7"/>
  <c r="R25" i="7"/>
  <c r="Q25" i="7"/>
  <c r="P25" i="7"/>
  <c r="O25" i="7"/>
  <c r="R80" i="7"/>
  <c r="Q80" i="7"/>
  <c r="P80" i="7"/>
  <c r="O80" i="7"/>
  <c r="R13" i="7"/>
  <c r="Q13" i="7"/>
  <c r="P13" i="7"/>
  <c r="O13" i="7"/>
  <c r="R32" i="7"/>
  <c r="Q32" i="7"/>
  <c r="P32" i="7"/>
  <c r="O32" i="7"/>
  <c r="R53" i="7"/>
  <c r="Q53" i="7"/>
  <c r="P53" i="7"/>
  <c r="O53" i="7"/>
  <c r="R43" i="7"/>
  <c r="Q43" i="7"/>
  <c r="P43" i="7"/>
  <c r="O43" i="7"/>
  <c r="R77" i="7"/>
  <c r="Q77" i="7"/>
  <c r="P77" i="7"/>
  <c r="O77" i="7"/>
  <c r="R76" i="7"/>
  <c r="Q76" i="7"/>
  <c r="P76" i="7"/>
  <c r="O76" i="7"/>
  <c r="R47" i="7"/>
  <c r="Q47" i="7"/>
  <c r="P47" i="7"/>
  <c r="O47" i="7"/>
  <c r="R10" i="7"/>
  <c r="Q10" i="7"/>
  <c r="P10" i="7"/>
  <c r="O10" i="7"/>
  <c r="R87" i="7"/>
  <c r="Q87" i="7"/>
  <c r="P87" i="7"/>
  <c r="O87" i="7"/>
  <c r="R39" i="7"/>
  <c r="Q39" i="7"/>
  <c r="P39" i="7"/>
  <c r="O39" i="7"/>
  <c r="R38" i="7"/>
  <c r="Q38" i="7"/>
  <c r="P38" i="7"/>
  <c r="O38" i="7"/>
  <c r="R81" i="7"/>
  <c r="Q81" i="7"/>
  <c r="P81" i="7"/>
  <c r="O81" i="7"/>
  <c r="R59" i="7"/>
  <c r="Q59" i="7"/>
  <c r="P59" i="7"/>
  <c r="O59" i="7"/>
  <c r="R35" i="7"/>
  <c r="Q35" i="7"/>
  <c r="P35" i="7"/>
  <c r="O35" i="7"/>
  <c r="R61" i="7"/>
  <c r="Q61" i="7"/>
  <c r="P61" i="7"/>
  <c r="O61" i="7"/>
  <c r="R41" i="7"/>
  <c r="Q41" i="7"/>
  <c r="P41" i="7"/>
  <c r="O41" i="7"/>
  <c r="R88" i="7"/>
  <c r="Q88" i="7"/>
  <c r="P88" i="7"/>
  <c r="O88" i="7"/>
  <c r="R48" i="7"/>
  <c r="Q48" i="7"/>
  <c r="P48" i="7"/>
  <c r="O48" i="7"/>
  <c r="R27" i="7"/>
  <c r="P27" i="7"/>
  <c r="O27" i="7"/>
  <c r="R29" i="7"/>
  <c r="Q29" i="7"/>
  <c r="P29" i="7"/>
  <c r="O29" i="7"/>
  <c r="R58" i="7"/>
  <c r="P58" i="7"/>
  <c r="O58" i="7"/>
  <c r="R73" i="7"/>
  <c r="Q73" i="7"/>
  <c r="P73" i="7"/>
  <c r="O73" i="7"/>
  <c r="R63" i="7"/>
  <c r="Q63" i="7"/>
  <c r="P63" i="7"/>
  <c r="O63" i="7"/>
  <c r="R34" i="7"/>
  <c r="Q34" i="7"/>
  <c r="P34" i="7"/>
  <c r="O34" i="7"/>
  <c r="R28" i="7"/>
  <c r="Q28" i="7"/>
  <c r="P28" i="7"/>
  <c r="O28" i="7"/>
  <c r="R30" i="7"/>
  <c r="Q30" i="7"/>
  <c r="P30" i="7"/>
  <c r="O30" i="7"/>
  <c r="R7" i="7"/>
  <c r="Q7" i="7"/>
  <c r="P7" i="7"/>
  <c r="O7" i="7"/>
  <c r="R78" i="7"/>
  <c r="Q78" i="7"/>
  <c r="P78" i="7"/>
  <c r="O78" i="7"/>
  <c r="R16" i="7"/>
  <c r="Q16" i="7"/>
  <c r="P16" i="7"/>
  <c r="O16" i="7"/>
  <c r="R15" i="7"/>
  <c r="Q15" i="7"/>
  <c r="P15" i="7"/>
  <c r="O15" i="7"/>
  <c r="R66" i="7"/>
  <c r="Q66" i="7"/>
  <c r="P66" i="7"/>
  <c r="O66" i="7"/>
  <c r="R11" i="7"/>
  <c r="Q11" i="7"/>
  <c r="P11" i="7"/>
  <c r="O11" i="7"/>
  <c r="R69" i="7"/>
  <c r="Q69" i="7"/>
  <c r="P69" i="7"/>
  <c r="O69" i="7"/>
  <c r="R67" i="7"/>
  <c r="Q67" i="7"/>
  <c r="P67" i="7"/>
  <c r="O67" i="7"/>
  <c r="R12" i="7"/>
  <c r="Q12" i="7"/>
  <c r="P12" i="7"/>
  <c r="O12" i="7"/>
  <c r="R49" i="7"/>
  <c r="Q49" i="7"/>
  <c r="P49" i="7"/>
  <c r="O49" i="7"/>
  <c r="R8" i="7"/>
  <c r="Q8" i="7"/>
  <c r="P8" i="7"/>
  <c r="O8" i="7"/>
  <c r="R52" i="7"/>
  <c r="Q52" i="7"/>
  <c r="P52" i="7"/>
  <c r="O52" i="7"/>
  <c r="R65" i="7"/>
  <c r="Q65" i="7"/>
  <c r="P65" i="7"/>
  <c r="O65" i="7"/>
  <c r="R68" i="7"/>
  <c r="Q68" i="7"/>
  <c r="P68" i="7"/>
  <c r="O68" i="7"/>
  <c r="R17" i="7"/>
  <c r="Q17" i="7"/>
  <c r="P17" i="7"/>
  <c r="O17" i="7"/>
  <c r="R46" i="7"/>
  <c r="Q46" i="7"/>
  <c r="P46" i="7"/>
  <c r="O46" i="7"/>
  <c r="R45" i="7"/>
  <c r="Q45" i="7"/>
  <c r="P45" i="7"/>
  <c r="O45" i="7"/>
  <c r="R89" i="7"/>
  <c r="Q89" i="7"/>
  <c r="P89" i="7"/>
  <c r="O89" i="7"/>
  <c r="R50" i="7"/>
  <c r="Q50" i="7"/>
  <c r="P50" i="7"/>
  <c r="O50" i="7"/>
  <c r="R40" i="7"/>
  <c r="Q40" i="7"/>
  <c r="P40" i="7"/>
  <c r="O40" i="7"/>
  <c r="R71" i="7"/>
  <c r="Q71" i="7"/>
  <c r="P71" i="7"/>
  <c r="O71" i="7"/>
  <c r="R91" i="6"/>
  <c r="P91" i="6"/>
  <c r="O91" i="6"/>
  <c r="R90" i="6"/>
  <c r="P90" i="6"/>
  <c r="O90" i="6"/>
  <c r="R89" i="6"/>
  <c r="P89" i="6"/>
  <c r="O89" i="6"/>
  <c r="R88" i="6"/>
  <c r="P88" i="6"/>
  <c r="O88" i="6"/>
  <c r="R87" i="6"/>
  <c r="Q87" i="6"/>
  <c r="P87" i="6"/>
  <c r="O87" i="6"/>
  <c r="R86" i="6"/>
  <c r="Q86" i="6"/>
  <c r="P86" i="6"/>
  <c r="O86" i="6"/>
  <c r="R85" i="6"/>
  <c r="Q85" i="6"/>
  <c r="P85" i="6"/>
  <c r="O85" i="6"/>
  <c r="R84" i="6"/>
  <c r="Q84" i="6"/>
  <c r="P84" i="6"/>
  <c r="O84" i="6"/>
  <c r="R83" i="6"/>
  <c r="Q83" i="6"/>
  <c r="P83" i="6"/>
  <c r="O83" i="6"/>
  <c r="R82" i="6"/>
  <c r="Q82" i="6"/>
  <c r="P82" i="6"/>
  <c r="O82" i="6"/>
  <c r="R81" i="6"/>
  <c r="Q81" i="6"/>
  <c r="P81" i="6"/>
  <c r="O81" i="6"/>
  <c r="R80" i="6"/>
  <c r="Q80" i="6"/>
  <c r="P80" i="6"/>
  <c r="O80" i="6"/>
  <c r="R79" i="6"/>
  <c r="Q79" i="6"/>
  <c r="P79" i="6"/>
  <c r="O79" i="6"/>
  <c r="R78" i="6"/>
  <c r="Q78" i="6"/>
  <c r="P78" i="6"/>
  <c r="O78" i="6"/>
  <c r="R77" i="6"/>
  <c r="P77" i="6"/>
  <c r="O77" i="6"/>
  <c r="R76" i="6"/>
  <c r="Q76" i="6"/>
  <c r="P76" i="6"/>
  <c r="O76" i="6"/>
  <c r="R75" i="6"/>
  <c r="Q75" i="6"/>
  <c r="P75" i="6"/>
  <c r="O75" i="6"/>
  <c r="R74" i="6"/>
  <c r="Q74" i="6"/>
  <c r="P74" i="6"/>
  <c r="O74" i="6"/>
  <c r="R73" i="6"/>
  <c r="Q73" i="6"/>
  <c r="P73" i="6"/>
  <c r="O73" i="6"/>
  <c r="R72" i="6"/>
  <c r="Q72" i="6"/>
  <c r="P72" i="6"/>
  <c r="O72" i="6"/>
  <c r="R71" i="6"/>
  <c r="Q71" i="6"/>
  <c r="P71" i="6"/>
  <c r="O71" i="6"/>
  <c r="R70" i="6"/>
  <c r="Q70" i="6"/>
  <c r="P70" i="6"/>
  <c r="O70" i="6"/>
  <c r="R69" i="6"/>
  <c r="Q69" i="6"/>
  <c r="P69" i="6"/>
  <c r="O69" i="6"/>
  <c r="R68" i="6"/>
  <c r="P68" i="6"/>
  <c r="R67" i="6"/>
  <c r="P67" i="6"/>
  <c r="R66" i="6"/>
  <c r="P66" i="6"/>
  <c r="R65" i="6"/>
  <c r="Q65" i="6"/>
  <c r="P65" i="6"/>
  <c r="O65" i="6"/>
  <c r="R64" i="6"/>
  <c r="P64" i="6"/>
  <c r="O64" i="6"/>
  <c r="R63" i="6"/>
  <c r="Q63" i="6"/>
  <c r="P63" i="6"/>
  <c r="O63" i="6"/>
  <c r="R62" i="6"/>
  <c r="Q62" i="6"/>
  <c r="P62" i="6"/>
  <c r="O62" i="6"/>
  <c r="R61" i="6"/>
  <c r="Q61" i="6"/>
  <c r="P61" i="6"/>
  <c r="O61" i="6"/>
  <c r="R60" i="6"/>
  <c r="Q60" i="6"/>
  <c r="P60" i="6"/>
  <c r="O60" i="6"/>
  <c r="R59" i="6"/>
  <c r="Q59" i="6"/>
  <c r="P59" i="6"/>
  <c r="O59" i="6"/>
  <c r="R58" i="6"/>
  <c r="Q58" i="6"/>
  <c r="P58" i="6"/>
  <c r="O58" i="6"/>
  <c r="R57" i="6"/>
  <c r="Q57" i="6"/>
  <c r="P57" i="6"/>
  <c r="O57" i="6"/>
  <c r="R56" i="6"/>
  <c r="Q56" i="6"/>
  <c r="P56" i="6"/>
  <c r="O56" i="6"/>
  <c r="R55" i="6"/>
  <c r="Q55" i="6"/>
  <c r="P55" i="6"/>
  <c r="O55" i="6"/>
  <c r="R54" i="6"/>
  <c r="Q54" i="6"/>
  <c r="P54" i="6"/>
  <c r="O54" i="6"/>
  <c r="R53" i="6"/>
  <c r="Q53" i="6"/>
  <c r="P53" i="6"/>
  <c r="O53" i="6"/>
  <c r="R52" i="6"/>
  <c r="Q52" i="6"/>
  <c r="P52" i="6"/>
  <c r="O52" i="6"/>
  <c r="R51" i="6"/>
  <c r="Q51" i="6"/>
  <c r="P51" i="6"/>
  <c r="O51" i="6"/>
  <c r="R50" i="6"/>
  <c r="Q50" i="6"/>
  <c r="P50" i="6"/>
  <c r="O50" i="6"/>
  <c r="R49" i="6"/>
  <c r="Q49" i="6"/>
  <c r="P49" i="6"/>
  <c r="O49" i="6"/>
  <c r="R48" i="6"/>
  <c r="Q48" i="6"/>
  <c r="P48" i="6"/>
  <c r="O48" i="6"/>
  <c r="R47" i="6"/>
  <c r="Q47" i="6"/>
  <c r="P47" i="6"/>
  <c r="O47" i="6"/>
  <c r="R46" i="6"/>
  <c r="Q46" i="6"/>
  <c r="P46" i="6"/>
  <c r="O46" i="6"/>
  <c r="R45" i="6"/>
  <c r="Q45" i="6"/>
  <c r="P45" i="6"/>
  <c r="O45" i="6"/>
  <c r="R44" i="6"/>
  <c r="Q44" i="6"/>
  <c r="P44" i="6"/>
  <c r="O44" i="6"/>
  <c r="R43" i="6"/>
  <c r="Q43" i="6"/>
  <c r="P43" i="6"/>
  <c r="O43" i="6"/>
  <c r="R42" i="6"/>
  <c r="Q42" i="6"/>
  <c r="P42" i="6"/>
  <c r="O42" i="6"/>
  <c r="R41" i="6"/>
  <c r="Q41" i="6"/>
  <c r="P41" i="6"/>
  <c r="O41" i="6"/>
  <c r="R40" i="6"/>
  <c r="Q40" i="6"/>
  <c r="P40" i="6"/>
  <c r="O40" i="6"/>
  <c r="R39" i="6"/>
  <c r="Q39" i="6"/>
  <c r="P39" i="6"/>
  <c r="O39" i="6"/>
  <c r="R38" i="6"/>
  <c r="Q38" i="6"/>
  <c r="P38" i="6"/>
  <c r="O38" i="6"/>
  <c r="R37" i="6"/>
  <c r="Q37" i="6"/>
  <c r="P37" i="6"/>
  <c r="O37" i="6"/>
  <c r="R36" i="6"/>
  <c r="Q36" i="6"/>
  <c r="P36" i="6"/>
  <c r="O36" i="6"/>
  <c r="R35" i="6"/>
  <c r="P35" i="6"/>
  <c r="O35" i="6"/>
  <c r="R34" i="6"/>
  <c r="Q34" i="6"/>
  <c r="P34" i="6"/>
  <c r="O34" i="6"/>
  <c r="R33" i="6"/>
  <c r="P33" i="6"/>
  <c r="O33" i="6"/>
  <c r="R32" i="6"/>
  <c r="Q32" i="6"/>
  <c r="P32" i="6"/>
  <c r="O32" i="6"/>
  <c r="R31" i="6"/>
  <c r="Q31" i="6"/>
  <c r="P31" i="6"/>
  <c r="O31" i="6"/>
  <c r="R30" i="6"/>
  <c r="Q30" i="6"/>
  <c r="P30" i="6"/>
  <c r="O30" i="6"/>
  <c r="R29" i="6"/>
  <c r="Q29" i="6"/>
  <c r="P29" i="6"/>
  <c r="O29" i="6"/>
  <c r="R28" i="6"/>
  <c r="Q28" i="6"/>
  <c r="P28" i="6"/>
  <c r="O28" i="6"/>
  <c r="R27" i="6"/>
  <c r="Q27" i="6"/>
  <c r="P27" i="6"/>
  <c r="O27" i="6"/>
  <c r="R26" i="6"/>
  <c r="Q26" i="6"/>
  <c r="P26" i="6"/>
  <c r="O26" i="6"/>
  <c r="R25" i="6"/>
  <c r="Q25" i="6"/>
  <c r="P25" i="6"/>
  <c r="O25" i="6"/>
  <c r="R24" i="6"/>
  <c r="Q24" i="6"/>
  <c r="P24" i="6"/>
  <c r="O24" i="6"/>
  <c r="R23" i="6"/>
  <c r="Q23" i="6"/>
  <c r="P23" i="6"/>
  <c r="O23" i="6"/>
  <c r="R22" i="6"/>
  <c r="Q22" i="6"/>
  <c r="P22" i="6"/>
  <c r="O22" i="6"/>
  <c r="R21" i="6"/>
  <c r="Q21" i="6"/>
  <c r="P21" i="6"/>
  <c r="O21" i="6"/>
  <c r="R20" i="6"/>
  <c r="Q20" i="6"/>
  <c r="P20" i="6"/>
  <c r="O20" i="6"/>
  <c r="R19" i="6"/>
  <c r="Q19" i="6"/>
  <c r="P19" i="6"/>
  <c r="O19" i="6"/>
  <c r="R18" i="6"/>
  <c r="Q18" i="6"/>
  <c r="P18" i="6"/>
  <c r="O18" i="6"/>
  <c r="R17" i="6"/>
  <c r="Q17" i="6"/>
  <c r="P17" i="6"/>
  <c r="O17" i="6"/>
  <c r="R16" i="6"/>
  <c r="Q16" i="6"/>
  <c r="P16" i="6"/>
  <c r="O16" i="6"/>
  <c r="R15" i="6"/>
  <c r="Q15" i="6"/>
  <c r="P15" i="6"/>
  <c r="O15" i="6"/>
  <c r="R14" i="6"/>
  <c r="Q14" i="6"/>
  <c r="P14" i="6"/>
  <c r="O14" i="6"/>
  <c r="R13" i="6"/>
  <c r="Q13" i="6"/>
  <c r="P13" i="6"/>
  <c r="O13" i="6"/>
  <c r="R12" i="6"/>
  <c r="Q12" i="6"/>
  <c r="P12" i="6"/>
  <c r="O12" i="6"/>
  <c r="R11" i="6"/>
  <c r="Q11" i="6"/>
  <c r="P11" i="6"/>
  <c r="O11" i="6"/>
  <c r="R10" i="6"/>
  <c r="Q10" i="6"/>
  <c r="P10" i="6"/>
  <c r="O10" i="6"/>
  <c r="R9" i="6"/>
  <c r="Q9" i="6"/>
  <c r="P9" i="6"/>
  <c r="O9" i="6"/>
  <c r="R8" i="6"/>
  <c r="Q8" i="6"/>
  <c r="P8" i="6"/>
  <c r="O8" i="6"/>
  <c r="R7" i="6"/>
  <c r="Q7" i="6"/>
  <c r="P7" i="6"/>
  <c r="O7" i="6"/>
</calcChain>
</file>

<file path=xl/sharedStrings.xml><?xml version="1.0" encoding="utf-8"?>
<sst xmlns="http://schemas.openxmlformats.org/spreadsheetml/2006/main" count="2322" uniqueCount="213">
  <si>
    <t>Laney College Math Department</t>
  </si>
  <si>
    <t>Fall 2015 Schedule</t>
  </si>
  <si>
    <t>Course</t>
  </si>
  <si>
    <t>Section</t>
  </si>
  <si>
    <t>Code</t>
  </si>
  <si>
    <t>Descr</t>
  </si>
  <si>
    <t>Remark</t>
  </si>
  <si>
    <t>Day</t>
  </si>
  <si>
    <t>Mtg Start</t>
  </si>
  <si>
    <t>+</t>
  </si>
  <si>
    <t>Mtg End</t>
  </si>
  <si>
    <t>Cap</t>
  </si>
  <si>
    <t>Room</t>
  </si>
  <si>
    <t>Instructor</t>
  </si>
  <si>
    <t>Assignment String</t>
  </si>
  <si>
    <t>Time of Day Value</t>
  </si>
  <si>
    <t>Days Code</t>
  </si>
  <si>
    <t>001</t>
  </si>
  <si>
    <t>L1</t>
  </si>
  <si>
    <t>PRE-CALCULUS</t>
  </si>
  <si>
    <t>TuTh</t>
  </si>
  <si>
    <t>10:00 AM</t>
  </si>
  <si>
    <t>-</t>
  </si>
  <si>
    <t>11:50 AM</t>
  </si>
  <si>
    <t>G 210</t>
  </si>
  <si>
    <t>Smith, P</t>
  </si>
  <si>
    <t>002</t>
  </si>
  <si>
    <t>PRECALCULUS/GEOMETRY</t>
  </si>
  <si>
    <t>MW</t>
  </si>
  <si>
    <t>08:00 AM</t>
  </si>
  <si>
    <t>10:15 AM</t>
  </si>
  <si>
    <t>G 206</t>
  </si>
  <si>
    <t>Nguyen</t>
  </si>
  <si>
    <t>L2</t>
  </si>
  <si>
    <t>01:00 PM</t>
  </si>
  <si>
    <t>03:15 PM</t>
  </si>
  <si>
    <t>G 211</t>
  </si>
  <si>
    <t>Ross</t>
  </si>
  <si>
    <t>003A</t>
  </si>
  <si>
    <t>L4</t>
  </si>
  <si>
    <t>CALCULUS I</t>
  </si>
  <si>
    <t>G 209</t>
  </si>
  <si>
    <t>Yee</t>
  </si>
  <si>
    <t>Park</t>
  </si>
  <si>
    <t>L3</t>
  </si>
  <si>
    <t>07:00 PM</t>
  </si>
  <si>
    <t>09:15 PM</t>
  </si>
  <si>
    <t>G 246</t>
  </si>
  <si>
    <t>Chen-Murphy</t>
  </si>
  <si>
    <t>L5</t>
  </si>
  <si>
    <t>F 201</t>
  </si>
  <si>
    <t>Smith, D</t>
  </si>
  <si>
    <t>003B</t>
  </si>
  <si>
    <t>CALCULUS II</t>
  </si>
  <si>
    <t>E 200</t>
  </si>
  <si>
    <t>Rouse</t>
  </si>
  <si>
    <t>Bascara</t>
  </si>
  <si>
    <t>003C</t>
  </si>
  <si>
    <t>CALCULUS III</t>
  </si>
  <si>
    <t>F 203</t>
  </si>
  <si>
    <t>Bourgoin</t>
  </si>
  <si>
    <t>003E</t>
  </si>
  <si>
    <t>LINEAR ALGEBRA</t>
  </si>
  <si>
    <t>05:30 PM</t>
  </si>
  <si>
    <t>06:45 PM</t>
  </si>
  <si>
    <t>03:30 PM</t>
  </si>
  <si>
    <t>04:45 PM</t>
  </si>
  <si>
    <t>003F</t>
  </si>
  <si>
    <t>DIFFERENTIAL EQUATIONS</t>
  </si>
  <si>
    <t>A 233</t>
  </si>
  <si>
    <t>011</t>
  </si>
  <si>
    <t>DISCRETE MATHEMATICS</t>
  </si>
  <si>
    <t>05:20 PM</t>
  </si>
  <si>
    <t>013</t>
  </si>
  <si>
    <t>L8</t>
  </si>
  <si>
    <t>INTRO TO STATISTICS</t>
  </si>
  <si>
    <t>09:50 AM</t>
  </si>
  <si>
    <t>L6</t>
  </si>
  <si>
    <t>02:50 PM</t>
  </si>
  <si>
    <t>Trow-Shaw</t>
  </si>
  <si>
    <t>08:50 PM</t>
  </si>
  <si>
    <t>Almeida</t>
  </si>
  <si>
    <t>L9</t>
  </si>
  <si>
    <t>Jolin (Scheu)</t>
  </si>
  <si>
    <t>Athletes</t>
  </si>
  <si>
    <t>10:30 AM</t>
  </si>
  <si>
    <t>12:20 PM</t>
  </si>
  <si>
    <t>Hubbard</t>
  </si>
  <si>
    <t>F 200</t>
  </si>
  <si>
    <t>Lepowsky</t>
  </si>
  <si>
    <t>L11</t>
  </si>
  <si>
    <t>03:00 PM</t>
  </si>
  <si>
    <t>04:50 PM</t>
  </si>
  <si>
    <t>L10</t>
  </si>
  <si>
    <t>05:00 PM</t>
  </si>
  <si>
    <t>06:50 PM</t>
  </si>
  <si>
    <t>Singh</t>
  </si>
  <si>
    <t>S</t>
  </si>
  <si>
    <t>09:00 AM</t>
  </si>
  <si>
    <t>12:50 PM</t>
  </si>
  <si>
    <t>G 203</t>
  </si>
  <si>
    <t>Ta</t>
  </si>
  <si>
    <t>L7</t>
  </si>
  <si>
    <t/>
  </si>
  <si>
    <t>HYBRID</t>
  </si>
  <si>
    <t>Santos</t>
  </si>
  <si>
    <t>015</t>
  </si>
  <si>
    <t>MATH/LIB ARTS STDNTS</t>
  </si>
  <si>
    <t>44215</t>
  </si>
  <si>
    <t>11:00 AM</t>
  </si>
  <si>
    <t>12:15 PM</t>
  </si>
  <si>
    <t>016A</t>
  </si>
  <si>
    <t>CALCULUS-BUS/SOCSC</t>
  </si>
  <si>
    <t>11:45 AM</t>
  </si>
  <si>
    <t>016B</t>
  </si>
  <si>
    <t>F 205</t>
  </si>
  <si>
    <t>Wutke</t>
  </si>
  <si>
    <t>050</t>
  </si>
  <si>
    <t>TRIGONOMETRY</t>
  </si>
  <si>
    <t>F 204</t>
  </si>
  <si>
    <t>Shaposhnikov</t>
  </si>
  <si>
    <t>Liang</t>
  </si>
  <si>
    <t>201</t>
  </si>
  <si>
    <t>ELEMENTARY ALGEBRA</t>
  </si>
  <si>
    <t>Shao</t>
  </si>
  <si>
    <t>UBAKA</t>
  </si>
  <si>
    <t>12:45 PM</t>
  </si>
  <si>
    <t>G 207</t>
  </si>
  <si>
    <t>Will</t>
  </si>
  <si>
    <t>A 239</t>
  </si>
  <si>
    <t>Lum</t>
  </si>
  <si>
    <t>44387</t>
  </si>
  <si>
    <t>Gateway</t>
  </si>
  <si>
    <t>11:15 AM</t>
  </si>
  <si>
    <t>A 204</t>
  </si>
  <si>
    <t>Bischof</t>
  </si>
  <si>
    <t>04:30 PM</t>
  </si>
  <si>
    <t>Tran, V</t>
  </si>
  <si>
    <t>01:50 PM</t>
  </si>
  <si>
    <t>Okpalaugo</t>
  </si>
  <si>
    <t>L12</t>
  </si>
  <si>
    <t>44517</t>
  </si>
  <si>
    <t>202</t>
  </si>
  <si>
    <t>GEOMETRY</t>
  </si>
  <si>
    <t>G 205</t>
  </si>
  <si>
    <t>Koshlap</t>
  </si>
  <si>
    <t>203</t>
  </si>
  <si>
    <t>INTERMEDIATE ALGEBRA</t>
  </si>
  <si>
    <t>Chang</t>
  </si>
  <si>
    <t>Vysotskiy</t>
  </si>
  <si>
    <t>Hilaire</t>
  </si>
  <si>
    <t>L13</t>
  </si>
  <si>
    <t>44445</t>
  </si>
  <si>
    <t>APASS</t>
  </si>
  <si>
    <t>02:00 PM</t>
  </si>
  <si>
    <t>04:15 PM</t>
  </si>
  <si>
    <t>Fung</t>
  </si>
  <si>
    <t>09:30 AM</t>
  </si>
  <si>
    <t>Feldman</t>
  </si>
  <si>
    <t>208</t>
  </si>
  <si>
    <t>MATH/LAB SCIENCES</t>
  </si>
  <si>
    <t>210A-D</t>
  </si>
  <si>
    <t>L1L</t>
  </si>
  <si>
    <t>42155-158</t>
  </si>
  <si>
    <t>ELEM ALGEBRA (LAB)</t>
  </si>
  <si>
    <t>Williamson</t>
  </si>
  <si>
    <t>211A-D</t>
  </si>
  <si>
    <t>42159-162</t>
  </si>
  <si>
    <t>INTER ALGEBRA (LAB)</t>
  </si>
  <si>
    <t>220A-G</t>
  </si>
  <si>
    <t>41895-901</t>
  </si>
  <si>
    <t>TECH MATH W/ALG - 1</t>
  </si>
  <si>
    <t>221</t>
  </si>
  <si>
    <t>TECHNICAL MATHEMATICS</t>
  </si>
  <si>
    <t>A 120</t>
  </si>
  <si>
    <t>250</t>
  </si>
  <si>
    <t>ARITHMETIC</t>
  </si>
  <si>
    <t>02:15 PM</t>
  </si>
  <si>
    <t>FSP</t>
  </si>
  <si>
    <t>08:15 PM</t>
  </si>
  <si>
    <t>Tran, T</t>
  </si>
  <si>
    <t>E 201A</t>
  </si>
  <si>
    <t>44671</t>
  </si>
  <si>
    <t>Citron</t>
  </si>
  <si>
    <t>253</t>
  </si>
  <si>
    <t>PRE-ALGEBRA</t>
  </si>
  <si>
    <t>09:15 AM</t>
  </si>
  <si>
    <t>44386</t>
  </si>
  <si>
    <t>A 203</t>
  </si>
  <si>
    <t>501</t>
  </si>
  <si>
    <t>L5L</t>
  </si>
  <si>
    <t>44446</t>
  </si>
  <si>
    <t>MATH LAB</t>
  </si>
  <si>
    <t>E 202B</t>
  </si>
  <si>
    <t>L3L</t>
  </si>
  <si>
    <t>M</t>
  </si>
  <si>
    <t>02:30 PM</t>
  </si>
  <si>
    <t>03:45 PM</t>
  </si>
  <si>
    <t>L2L</t>
  </si>
  <si>
    <t>Tu</t>
  </si>
  <si>
    <t>Lab Hr</t>
  </si>
  <si>
    <t>Sorted by Course</t>
  </si>
  <si>
    <t>Sorted by Instructor</t>
  </si>
  <si>
    <t>Start Date</t>
  </si>
  <si>
    <t>FTEF</t>
  </si>
  <si>
    <t>FH 209B</t>
  </si>
  <si>
    <t>Hybrid (need mtg dates)</t>
  </si>
  <si>
    <t>E 255</t>
  </si>
  <si>
    <t>St Cntr 4th Floor</t>
  </si>
  <si>
    <t>EV 4</t>
  </si>
  <si>
    <t>Sorted by Classroom</t>
  </si>
  <si>
    <t>Okpalaugo**</t>
  </si>
  <si>
    <t>10/04/2015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</si>
</sst>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2"/>
      <color theme="1"/>
      <name val="Calibri"/>
      <family val="2"/>
      <scheme val="minor"/>
    </font>
    <font>
      <sz val="10"/>
      <name val="Arial Unicode MS"/>
    </font>
    <font>
      <b/>
      <sz val="14"/>
      <name val="Arial Unicode MS"/>
      <family val="2"/>
    </font>
    <font>
      <b/>
      <sz val="11"/>
      <name val="Arial Unicode MS"/>
      <family val="2"/>
    </font>
    <font>
      <b/>
      <sz val="10"/>
      <name val="Arial Unicode MS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FF0000"/>
      <name val="Arial Unicode MS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49" fontId="1" fillId="0" borderId="2" xfId="1" applyNumberFormat="1" applyFont="1" applyFill="1" applyBorder="1"/>
    <xf numFmtId="49" fontId="1" fillId="0" borderId="2" xfId="1" applyNumberFormat="1" applyFont="1" applyFill="1" applyBorder="1" applyAlignment="1">
      <alignment horizontal="center"/>
    </xf>
    <xf numFmtId="0" fontId="1" fillId="0" borderId="2" xfId="1" applyFont="1" applyFill="1" applyBorder="1"/>
    <xf numFmtId="49" fontId="1" fillId="0" borderId="2" xfId="1" applyNumberFormat="1" applyFont="1" applyFill="1" applyBorder="1" applyAlignment="1">
      <alignment horizontal="left"/>
    </xf>
    <xf numFmtId="0" fontId="1" fillId="0" borderId="2" xfId="1" applyFont="1" applyFill="1" applyBorder="1" applyAlignment="1">
      <alignment horizontal="center"/>
    </xf>
    <xf numFmtId="49" fontId="1" fillId="2" borderId="2" xfId="1" applyNumberFormat="1" applyFont="1" applyFill="1" applyBorder="1"/>
    <xf numFmtId="49" fontId="1" fillId="2" borderId="2" xfId="1" applyNumberFormat="1" applyFont="1" applyFill="1" applyBorder="1" applyAlignment="1">
      <alignment horizontal="center"/>
    </xf>
    <xf numFmtId="0" fontId="1" fillId="2" borderId="2" xfId="1" applyFont="1" applyFill="1" applyBorder="1"/>
    <xf numFmtId="49" fontId="1" fillId="2" borderId="2" xfId="1" applyNumberFormat="1" applyFont="1" applyFill="1" applyBorder="1" applyAlignment="1">
      <alignment horizontal="left"/>
    </xf>
    <xf numFmtId="0" fontId="1" fillId="2" borderId="2" xfId="1" applyFont="1" applyFill="1" applyBorder="1" applyAlignment="1">
      <alignment horizontal="center"/>
    </xf>
    <xf numFmtId="0" fontId="1" fillId="0" borderId="0" xfId="1"/>
    <xf numFmtId="49" fontId="1" fillId="0" borderId="0" xfId="1" applyNumberFormat="1" applyAlignment="1"/>
    <xf numFmtId="164" fontId="1" fillId="0" borderId="0" xfId="1" applyNumberFormat="1" applyAlignment="1">
      <alignment horizontal="left"/>
    </xf>
    <xf numFmtId="49" fontId="2" fillId="0" borderId="0" xfId="1" applyNumberFormat="1" applyFont="1" applyAlignment="1"/>
    <xf numFmtId="49" fontId="3" fillId="0" borderId="0" xfId="1" applyNumberFormat="1" applyFont="1" applyAlignment="1"/>
    <xf numFmtId="49" fontId="1" fillId="0" borderId="0" xfId="1" applyNumberFormat="1"/>
    <xf numFmtId="49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49" fontId="4" fillId="3" borderId="1" xfId="1" applyNumberFormat="1" applyFont="1" applyFill="1" applyBorder="1"/>
    <xf numFmtId="49" fontId="4" fillId="3" borderId="1" xfId="1" applyNumberFormat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left"/>
    </xf>
    <xf numFmtId="164" fontId="4" fillId="3" borderId="0" xfId="1" applyNumberFormat="1" applyFont="1" applyFill="1" applyBorder="1" applyAlignment="1">
      <alignment horizontal="left"/>
    </xf>
    <xf numFmtId="0" fontId="1" fillId="4" borderId="0" xfId="1" applyFill="1"/>
    <xf numFmtId="16" fontId="1" fillId="0" borderId="0" xfId="1" applyNumberFormat="1"/>
    <xf numFmtId="164" fontId="1" fillId="0" borderId="0" xfId="1" applyNumberFormat="1" applyBorder="1" applyAlignment="1">
      <alignment horizontal="left"/>
    </xf>
    <xf numFmtId="0" fontId="1" fillId="5" borderId="0" xfId="1" applyFill="1"/>
    <xf numFmtId="164" fontId="1" fillId="0" borderId="0" xfId="1" applyNumberFormat="1" applyFont="1" applyBorder="1" applyAlignment="1">
      <alignment horizontal="left"/>
    </xf>
    <xf numFmtId="14" fontId="1" fillId="0" borderId="2" xfId="1" applyNumberFormat="1" applyFont="1" applyFill="1" applyBorder="1"/>
    <xf numFmtId="14" fontId="1" fillId="2" borderId="2" xfId="1" applyNumberFormat="1" applyFont="1" applyFill="1" applyBorder="1"/>
    <xf numFmtId="49" fontId="1" fillId="0" borderId="3" xfId="1" applyNumberFormat="1" applyFont="1" applyFill="1" applyBorder="1"/>
    <xf numFmtId="49" fontId="1" fillId="0" borderId="3" xfId="1" applyNumberFormat="1" applyFont="1" applyFill="1" applyBorder="1" applyAlignment="1">
      <alignment horizontal="center"/>
    </xf>
    <xf numFmtId="14" fontId="1" fillId="0" borderId="3" xfId="1" applyNumberFormat="1" applyFont="1" applyFill="1" applyBorder="1"/>
    <xf numFmtId="0" fontId="1" fillId="0" borderId="3" xfId="1" applyFont="1" applyFill="1" applyBorder="1"/>
    <xf numFmtId="49" fontId="1" fillId="0" borderId="3" xfId="1" applyNumberFormat="1" applyFont="1" applyFill="1" applyBorder="1" applyAlignment="1">
      <alignment horizontal="left"/>
    </xf>
    <xf numFmtId="49" fontId="1" fillId="0" borderId="0" xfId="1" applyNumberFormat="1" applyAlignment="1">
      <alignment horizontal="center"/>
    </xf>
    <xf numFmtId="49" fontId="2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49" fontId="7" fillId="0" borderId="0" xfId="1" applyNumberFormat="1" applyFont="1" applyAlignment="1">
      <alignment horizontal="center"/>
    </xf>
  </cellXfs>
  <cellStyles count="1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topLeftCell="B1" workbookViewId="0">
      <selection activeCell="N3" sqref="N3"/>
    </sheetView>
  </sheetViews>
  <sheetFormatPr baseColWidth="10" defaultColWidth="9.83203125" defaultRowHeight="15" x14ac:dyDescent="0"/>
  <cols>
    <col min="1" max="1" width="4.1640625" style="11" hidden="1" customWidth="1"/>
    <col min="2" max="2" width="7.1640625" style="16" customWidth="1"/>
    <col min="3" max="3" width="4" style="11" customWidth="1"/>
    <col min="4" max="4" width="11.1640625" style="17" customWidth="1"/>
    <col min="5" max="5" width="0" style="11" hidden="1" customWidth="1"/>
    <col min="6" max="6" width="19.83203125" style="11" customWidth="1"/>
    <col min="7" max="7" width="6.5" style="11" customWidth="1"/>
    <col min="8" max="8" width="8.33203125" style="11" customWidth="1"/>
    <col min="9" max="9" width="2" style="18" customWidth="1"/>
    <col min="10" max="10" width="8.33203125" style="11" customWidth="1"/>
    <col min="11" max="11" width="0" style="11" hidden="1" customWidth="1"/>
    <col min="12" max="12" width="6.6640625" style="11" customWidth="1"/>
    <col min="13" max="13" width="13" style="11" customWidth="1"/>
    <col min="14" max="14" width="14" style="11" customWidth="1"/>
    <col min="15" max="15" width="6.83203125" style="13" hidden="1" customWidth="1"/>
    <col min="16" max="16" width="38.33203125" style="13" hidden="1" customWidth="1"/>
    <col min="17" max="17" width="14.83203125" style="11" hidden="1" customWidth="1"/>
    <col min="18" max="18" width="9.5" style="11" hidden="1" customWidth="1"/>
    <col min="19" max="16384" width="9.83203125" style="11"/>
  </cols>
  <sheetData>
    <row r="1" spans="1:18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2"/>
    </row>
    <row r="2" spans="1:18" ht="20"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4"/>
    </row>
    <row r="3" spans="1:18" ht="16">
      <c r="B3" s="37" t="s">
        <v>212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15"/>
    </row>
    <row r="4" spans="1:18" ht="27" customHeight="1">
      <c r="B4" s="38" t="s">
        <v>201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15"/>
    </row>
    <row r="5" spans="1:18" ht="16" thickBot="1"/>
    <row r="6" spans="1:18" ht="17" thickTop="1" thickBot="1">
      <c r="B6" s="19" t="s">
        <v>2</v>
      </c>
      <c r="C6" s="19" t="s">
        <v>3</v>
      </c>
      <c r="D6" s="20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20" t="s">
        <v>9</v>
      </c>
      <c r="J6" s="19" t="s">
        <v>10</v>
      </c>
      <c r="K6" s="19" t="s">
        <v>203</v>
      </c>
      <c r="L6" s="19" t="s">
        <v>11</v>
      </c>
      <c r="M6" s="19" t="s">
        <v>12</v>
      </c>
      <c r="N6" s="19" t="s">
        <v>13</v>
      </c>
      <c r="O6" s="21" t="s">
        <v>204</v>
      </c>
      <c r="P6" s="22" t="s">
        <v>14</v>
      </c>
      <c r="Q6" s="23" t="s">
        <v>15</v>
      </c>
      <c r="R6" s="23" t="s">
        <v>16</v>
      </c>
    </row>
    <row r="7" spans="1:18" ht="16" thickTop="1">
      <c r="A7" s="11">
        <v>76</v>
      </c>
      <c r="B7" s="30" t="s">
        <v>17</v>
      </c>
      <c r="C7" s="30" t="s">
        <v>18</v>
      </c>
      <c r="D7" s="31">
        <v>42550</v>
      </c>
      <c r="E7" s="30" t="s">
        <v>19</v>
      </c>
      <c r="F7" s="30"/>
      <c r="G7" s="30" t="s">
        <v>20</v>
      </c>
      <c r="H7" s="30" t="s">
        <v>21</v>
      </c>
      <c r="I7" s="31" t="s">
        <v>22</v>
      </c>
      <c r="J7" s="30" t="s">
        <v>23</v>
      </c>
      <c r="K7" s="32">
        <v>42240</v>
      </c>
      <c r="L7" s="33">
        <v>33</v>
      </c>
      <c r="M7" s="30" t="s">
        <v>24</v>
      </c>
      <c r="N7" s="34" t="s">
        <v>25</v>
      </c>
      <c r="O7" s="25">
        <f>4/15</f>
        <v>0.26666666666666666</v>
      </c>
      <c r="P7" s="25" t="str">
        <f t="shared" ref="P7:P38" si="0">CONCATENATE("Math ",B7," [",G7," ",H7,I7," ",J7,"] [",M7,"]")</f>
        <v>Math 001 [TuTh 10:00 AM- 11:50 AM] [G 210]</v>
      </c>
      <c r="Q7" s="11">
        <f t="shared" ref="Q7:Q32" si="1">TIMEVALUE(H7)</f>
        <v>0.41666666666666669</v>
      </c>
      <c r="R7" s="11">
        <f t="shared" ref="R7:R38" si="2">IF(G7="MW",1,IF(G7="TuTh",2,IF(G7="S",3,4)))</f>
        <v>2</v>
      </c>
    </row>
    <row r="8" spans="1:18">
      <c r="A8" s="11">
        <v>1</v>
      </c>
      <c r="B8" s="6" t="s">
        <v>26</v>
      </c>
      <c r="C8" s="6" t="s">
        <v>18</v>
      </c>
      <c r="D8" s="7">
        <v>41853</v>
      </c>
      <c r="E8" s="6" t="s">
        <v>27</v>
      </c>
      <c r="F8" s="6"/>
      <c r="G8" s="6" t="s">
        <v>28</v>
      </c>
      <c r="H8" s="6" t="s">
        <v>29</v>
      </c>
      <c r="I8" s="7" t="s">
        <v>22</v>
      </c>
      <c r="J8" s="6" t="s">
        <v>30</v>
      </c>
      <c r="K8" s="29">
        <v>42240</v>
      </c>
      <c r="L8" s="8">
        <v>33</v>
      </c>
      <c r="M8" s="6" t="s">
        <v>31</v>
      </c>
      <c r="N8" s="9" t="s">
        <v>32</v>
      </c>
      <c r="O8" s="25">
        <f>5/15</f>
        <v>0.33333333333333331</v>
      </c>
      <c r="P8" s="25" t="str">
        <f t="shared" si="0"/>
        <v>Math 002 [MW 08:00 AM- 10:15 AM] [G 206]</v>
      </c>
      <c r="Q8" s="11">
        <f t="shared" si="1"/>
        <v>0.33333333333333331</v>
      </c>
      <c r="R8" s="11">
        <f t="shared" si="2"/>
        <v>1</v>
      </c>
    </row>
    <row r="9" spans="1:18">
      <c r="A9" s="11">
        <v>2</v>
      </c>
      <c r="B9" s="6" t="s">
        <v>26</v>
      </c>
      <c r="C9" s="6" t="s">
        <v>33</v>
      </c>
      <c r="D9" s="7">
        <v>41854</v>
      </c>
      <c r="E9" s="6" t="s">
        <v>27</v>
      </c>
      <c r="F9" s="6"/>
      <c r="G9" s="6" t="s">
        <v>20</v>
      </c>
      <c r="H9" s="6" t="s">
        <v>34</v>
      </c>
      <c r="I9" s="7" t="s">
        <v>22</v>
      </c>
      <c r="J9" s="6" t="s">
        <v>35</v>
      </c>
      <c r="K9" s="29">
        <v>42240</v>
      </c>
      <c r="L9" s="8">
        <v>33</v>
      </c>
      <c r="M9" s="6" t="s">
        <v>36</v>
      </c>
      <c r="N9" s="9" t="s">
        <v>37</v>
      </c>
      <c r="O9" s="25">
        <f t="shared" ref="O9:O19" si="3">5/15</f>
        <v>0.33333333333333331</v>
      </c>
      <c r="P9" s="25" t="str">
        <f t="shared" si="0"/>
        <v>Math 002 [TuTh 01:00 PM- 03:15 PM] [G 211]</v>
      </c>
      <c r="Q9" s="11">
        <f t="shared" si="1"/>
        <v>0.54166666666666663</v>
      </c>
      <c r="R9" s="11">
        <f t="shared" si="2"/>
        <v>2</v>
      </c>
    </row>
    <row r="10" spans="1:18">
      <c r="A10" s="11">
        <v>6</v>
      </c>
      <c r="B10" s="1" t="s">
        <v>38</v>
      </c>
      <c r="C10" s="1" t="s">
        <v>39</v>
      </c>
      <c r="D10" s="2">
        <v>41858</v>
      </c>
      <c r="E10" s="1" t="s">
        <v>40</v>
      </c>
      <c r="F10" s="1"/>
      <c r="G10" s="1" t="s">
        <v>28</v>
      </c>
      <c r="H10" s="1" t="s">
        <v>29</v>
      </c>
      <c r="I10" s="2" t="s">
        <v>22</v>
      </c>
      <c r="J10" s="1" t="s">
        <v>30</v>
      </c>
      <c r="K10" s="28">
        <v>42240</v>
      </c>
      <c r="L10" s="3">
        <v>42</v>
      </c>
      <c r="M10" s="1" t="s">
        <v>41</v>
      </c>
      <c r="N10" s="4" t="s">
        <v>42</v>
      </c>
      <c r="O10" s="25">
        <f t="shared" si="3"/>
        <v>0.33333333333333331</v>
      </c>
      <c r="P10" s="25" t="str">
        <f t="shared" si="0"/>
        <v>Math 003A [MW 08:00 AM- 10:15 AM] [G 209]</v>
      </c>
      <c r="Q10" s="11">
        <f t="shared" si="1"/>
        <v>0.33333333333333331</v>
      </c>
      <c r="R10" s="11">
        <f t="shared" si="2"/>
        <v>1</v>
      </c>
    </row>
    <row r="11" spans="1:18">
      <c r="A11" s="11">
        <v>4</v>
      </c>
      <c r="B11" s="1" t="s">
        <v>38</v>
      </c>
      <c r="C11" s="1" t="s">
        <v>33</v>
      </c>
      <c r="D11" s="2">
        <v>41856</v>
      </c>
      <c r="E11" s="1" t="s">
        <v>40</v>
      </c>
      <c r="F11" s="1"/>
      <c r="G11" s="1" t="s">
        <v>28</v>
      </c>
      <c r="H11" s="1" t="s">
        <v>34</v>
      </c>
      <c r="I11" s="2" t="s">
        <v>22</v>
      </c>
      <c r="J11" s="1" t="s">
        <v>35</v>
      </c>
      <c r="K11" s="28">
        <v>42240</v>
      </c>
      <c r="L11" s="3">
        <v>32</v>
      </c>
      <c r="M11" s="1" t="s">
        <v>36</v>
      </c>
      <c r="N11" s="4" t="s">
        <v>43</v>
      </c>
      <c r="O11" s="25">
        <f t="shared" si="3"/>
        <v>0.33333333333333331</v>
      </c>
      <c r="P11" s="25" t="str">
        <f t="shared" si="0"/>
        <v>Math 003A [MW 01:00 PM- 03:15 PM] [G 211]</v>
      </c>
      <c r="Q11" s="11">
        <f t="shared" si="1"/>
        <v>0.54166666666666663</v>
      </c>
      <c r="R11" s="11">
        <f t="shared" si="2"/>
        <v>1</v>
      </c>
    </row>
    <row r="12" spans="1:18">
      <c r="A12" s="11">
        <v>5</v>
      </c>
      <c r="B12" s="1" t="s">
        <v>38</v>
      </c>
      <c r="C12" s="1" t="s">
        <v>44</v>
      </c>
      <c r="D12" s="2">
        <v>41857</v>
      </c>
      <c r="E12" s="1" t="s">
        <v>40</v>
      </c>
      <c r="F12" s="1"/>
      <c r="G12" s="1" t="s">
        <v>28</v>
      </c>
      <c r="H12" s="1" t="s">
        <v>45</v>
      </c>
      <c r="I12" s="2" t="s">
        <v>22</v>
      </c>
      <c r="J12" s="1" t="s">
        <v>46</v>
      </c>
      <c r="K12" s="28">
        <v>42240</v>
      </c>
      <c r="L12" s="3">
        <v>32</v>
      </c>
      <c r="M12" s="1" t="s">
        <v>36</v>
      </c>
      <c r="N12" s="4" t="s">
        <v>43</v>
      </c>
      <c r="O12" s="25">
        <f t="shared" si="3"/>
        <v>0.33333333333333331</v>
      </c>
      <c r="P12" s="25" t="str">
        <f t="shared" si="0"/>
        <v>Math 003A [MW 07:00 PM- 09:15 PM] [G 211]</v>
      </c>
      <c r="Q12" s="11">
        <f t="shared" si="1"/>
        <v>0.79166666666666663</v>
      </c>
      <c r="R12" s="11">
        <f t="shared" si="2"/>
        <v>1</v>
      </c>
    </row>
    <row r="13" spans="1:18">
      <c r="A13" s="11">
        <v>3</v>
      </c>
      <c r="B13" s="1" t="s">
        <v>38</v>
      </c>
      <c r="C13" s="1" t="s">
        <v>18</v>
      </c>
      <c r="D13" s="2">
        <v>41855</v>
      </c>
      <c r="E13" s="1" t="s">
        <v>40</v>
      </c>
      <c r="F13" s="1"/>
      <c r="G13" s="1" t="s">
        <v>20</v>
      </c>
      <c r="H13" s="1" t="s">
        <v>29</v>
      </c>
      <c r="I13" s="2" t="s">
        <v>22</v>
      </c>
      <c r="J13" s="1" t="s">
        <v>30</v>
      </c>
      <c r="K13" s="28">
        <v>42240</v>
      </c>
      <c r="L13" s="3">
        <v>43</v>
      </c>
      <c r="M13" s="1" t="s">
        <v>47</v>
      </c>
      <c r="N13" s="4" t="s">
        <v>48</v>
      </c>
      <c r="O13" s="25">
        <f t="shared" si="3"/>
        <v>0.33333333333333331</v>
      </c>
      <c r="P13" s="25" t="str">
        <f t="shared" si="0"/>
        <v>Math 003A [TuTh 08:00 AM- 10:15 AM] [G 246]</v>
      </c>
      <c r="Q13" s="11">
        <f t="shared" si="1"/>
        <v>0.33333333333333331</v>
      </c>
      <c r="R13" s="11">
        <f t="shared" si="2"/>
        <v>2</v>
      </c>
    </row>
    <row r="14" spans="1:18">
      <c r="A14" s="11">
        <v>7</v>
      </c>
      <c r="B14" s="1" t="s">
        <v>38</v>
      </c>
      <c r="C14" s="1" t="s">
        <v>49</v>
      </c>
      <c r="D14" s="2">
        <v>41859</v>
      </c>
      <c r="E14" s="1" t="s">
        <v>40</v>
      </c>
      <c r="F14" s="1"/>
      <c r="G14" s="1" t="s">
        <v>20</v>
      </c>
      <c r="H14" s="1" t="s">
        <v>34</v>
      </c>
      <c r="I14" s="2" t="s">
        <v>22</v>
      </c>
      <c r="J14" s="1" t="s">
        <v>35</v>
      </c>
      <c r="K14" s="28">
        <v>42240</v>
      </c>
      <c r="L14" s="3">
        <v>33</v>
      </c>
      <c r="M14" s="1" t="s">
        <v>50</v>
      </c>
      <c r="N14" s="4" t="s">
        <v>51</v>
      </c>
      <c r="O14" s="25">
        <f t="shared" si="3"/>
        <v>0.33333333333333331</v>
      </c>
      <c r="P14" s="25" t="str">
        <f t="shared" si="0"/>
        <v>Math 003A [TuTh 01:00 PM- 03:15 PM] [F 201]</v>
      </c>
      <c r="Q14" s="11">
        <f t="shared" si="1"/>
        <v>0.54166666666666663</v>
      </c>
      <c r="R14" s="11">
        <f t="shared" si="2"/>
        <v>2</v>
      </c>
    </row>
    <row r="15" spans="1:18">
      <c r="A15" s="11">
        <v>9</v>
      </c>
      <c r="B15" s="6" t="s">
        <v>52</v>
      </c>
      <c r="C15" s="6" t="s">
        <v>44</v>
      </c>
      <c r="D15" s="7">
        <v>41861</v>
      </c>
      <c r="E15" s="6" t="s">
        <v>53</v>
      </c>
      <c r="F15" s="6"/>
      <c r="G15" s="6" t="s">
        <v>28</v>
      </c>
      <c r="H15" s="6" t="s">
        <v>34</v>
      </c>
      <c r="I15" s="7" t="s">
        <v>22</v>
      </c>
      <c r="J15" s="6" t="s">
        <v>35</v>
      </c>
      <c r="K15" s="29">
        <v>42240</v>
      </c>
      <c r="L15" s="8">
        <v>40</v>
      </c>
      <c r="M15" s="6" t="s">
        <v>54</v>
      </c>
      <c r="N15" s="9" t="s">
        <v>51</v>
      </c>
      <c r="O15" s="25">
        <f t="shared" si="3"/>
        <v>0.33333333333333331</v>
      </c>
      <c r="P15" s="25" t="str">
        <f t="shared" si="0"/>
        <v>Math 003B [MW 01:00 PM- 03:15 PM] [E 200]</v>
      </c>
      <c r="Q15" s="11">
        <f t="shared" si="1"/>
        <v>0.54166666666666663</v>
      </c>
      <c r="R15" s="11">
        <f t="shared" si="2"/>
        <v>1</v>
      </c>
    </row>
    <row r="16" spans="1:18">
      <c r="A16" s="11">
        <v>10</v>
      </c>
      <c r="B16" s="6" t="s">
        <v>52</v>
      </c>
      <c r="C16" s="6" t="s">
        <v>39</v>
      </c>
      <c r="D16" s="7">
        <v>41862</v>
      </c>
      <c r="E16" s="6" t="s">
        <v>53</v>
      </c>
      <c r="F16" s="6"/>
      <c r="G16" s="6" t="s">
        <v>20</v>
      </c>
      <c r="H16" s="6" t="s">
        <v>29</v>
      </c>
      <c r="I16" s="7" t="s">
        <v>22</v>
      </c>
      <c r="J16" s="6" t="s">
        <v>30</v>
      </c>
      <c r="K16" s="29">
        <v>42240</v>
      </c>
      <c r="L16" s="8">
        <v>33</v>
      </c>
      <c r="M16" s="6" t="s">
        <v>31</v>
      </c>
      <c r="N16" s="9" t="s">
        <v>55</v>
      </c>
      <c r="O16" s="25">
        <f t="shared" si="3"/>
        <v>0.33333333333333331</v>
      </c>
      <c r="P16" s="25" t="str">
        <f t="shared" si="0"/>
        <v>Math 003B [TuTh 08:00 AM- 10:15 AM] [G 206]</v>
      </c>
      <c r="Q16" s="11">
        <f t="shared" si="1"/>
        <v>0.33333333333333331</v>
      </c>
      <c r="R16" s="11">
        <f t="shared" si="2"/>
        <v>2</v>
      </c>
    </row>
    <row r="17" spans="1:18">
      <c r="A17" s="11">
        <v>8</v>
      </c>
      <c r="B17" s="6" t="s">
        <v>52</v>
      </c>
      <c r="C17" s="6" t="s">
        <v>33</v>
      </c>
      <c r="D17" s="7">
        <v>41860</v>
      </c>
      <c r="E17" s="6" t="s">
        <v>53</v>
      </c>
      <c r="F17" s="6"/>
      <c r="G17" s="6" t="s">
        <v>20</v>
      </c>
      <c r="H17" s="6" t="s">
        <v>45</v>
      </c>
      <c r="I17" s="7" t="s">
        <v>22</v>
      </c>
      <c r="J17" s="6" t="s">
        <v>46</v>
      </c>
      <c r="K17" s="29">
        <v>42240</v>
      </c>
      <c r="L17" s="8">
        <v>33</v>
      </c>
      <c r="M17" s="6" t="s">
        <v>24</v>
      </c>
      <c r="N17" s="9" t="s">
        <v>56</v>
      </c>
      <c r="O17" s="25">
        <f t="shared" si="3"/>
        <v>0.33333333333333331</v>
      </c>
      <c r="P17" s="25" t="str">
        <f t="shared" si="0"/>
        <v>Math 003B [TuTh 07:00 PM- 09:15 PM] [G 210]</v>
      </c>
      <c r="Q17" s="11">
        <f t="shared" si="1"/>
        <v>0.79166666666666663</v>
      </c>
      <c r="R17" s="11">
        <f t="shared" si="2"/>
        <v>2</v>
      </c>
    </row>
    <row r="18" spans="1:18">
      <c r="A18" s="11">
        <v>12</v>
      </c>
      <c r="B18" s="1" t="s">
        <v>57</v>
      </c>
      <c r="C18" s="1" t="s">
        <v>33</v>
      </c>
      <c r="D18" s="2">
        <v>41864</v>
      </c>
      <c r="E18" s="1" t="s">
        <v>58</v>
      </c>
      <c r="F18" s="1"/>
      <c r="G18" s="1" t="s">
        <v>28</v>
      </c>
      <c r="H18" s="1" t="s">
        <v>34</v>
      </c>
      <c r="I18" s="2" t="s">
        <v>22</v>
      </c>
      <c r="J18" s="1" t="s">
        <v>35</v>
      </c>
      <c r="K18" s="28">
        <v>42240</v>
      </c>
      <c r="L18" s="3">
        <v>50</v>
      </c>
      <c r="M18" s="1" t="s">
        <v>59</v>
      </c>
      <c r="N18" s="4" t="s">
        <v>37</v>
      </c>
      <c r="O18" s="25">
        <f t="shared" si="3"/>
        <v>0.33333333333333331</v>
      </c>
      <c r="P18" s="25" t="str">
        <f t="shared" si="0"/>
        <v>Math 003C [MW 01:00 PM- 03:15 PM] [F 203]</v>
      </c>
      <c r="Q18" s="11">
        <f t="shared" si="1"/>
        <v>0.54166666666666663</v>
      </c>
      <c r="R18" s="11">
        <f t="shared" si="2"/>
        <v>1</v>
      </c>
    </row>
    <row r="19" spans="1:18">
      <c r="A19" s="11">
        <v>11</v>
      </c>
      <c r="B19" s="1" t="s">
        <v>57</v>
      </c>
      <c r="C19" s="1" t="s">
        <v>18</v>
      </c>
      <c r="D19" s="2">
        <v>41863</v>
      </c>
      <c r="E19" s="1" t="s">
        <v>58</v>
      </c>
      <c r="F19" s="1"/>
      <c r="G19" s="1" t="s">
        <v>20</v>
      </c>
      <c r="H19" s="1" t="s">
        <v>45</v>
      </c>
      <c r="I19" s="2" t="s">
        <v>22</v>
      </c>
      <c r="J19" s="1" t="s">
        <v>46</v>
      </c>
      <c r="K19" s="28">
        <v>42240</v>
      </c>
      <c r="L19" s="3">
        <v>44</v>
      </c>
      <c r="M19" s="1" t="s">
        <v>50</v>
      </c>
      <c r="N19" s="4" t="s">
        <v>60</v>
      </c>
      <c r="O19" s="25">
        <f t="shared" si="3"/>
        <v>0.33333333333333331</v>
      </c>
      <c r="P19" s="25" t="str">
        <f t="shared" si="0"/>
        <v>Math 003C [TuTh 07:00 PM- 09:15 PM] [F 201]</v>
      </c>
      <c r="Q19" s="11">
        <f t="shared" si="1"/>
        <v>0.79166666666666663</v>
      </c>
      <c r="R19" s="11">
        <f t="shared" si="2"/>
        <v>2</v>
      </c>
    </row>
    <row r="20" spans="1:18">
      <c r="A20" s="11">
        <v>13</v>
      </c>
      <c r="B20" s="6" t="s">
        <v>61</v>
      </c>
      <c r="C20" s="6" t="s">
        <v>18</v>
      </c>
      <c r="D20" s="7">
        <v>41865</v>
      </c>
      <c r="E20" s="6" t="s">
        <v>62</v>
      </c>
      <c r="F20" s="6"/>
      <c r="G20" s="6" t="s">
        <v>28</v>
      </c>
      <c r="H20" s="6" t="s">
        <v>63</v>
      </c>
      <c r="I20" s="7" t="s">
        <v>22</v>
      </c>
      <c r="J20" s="6" t="s">
        <v>64</v>
      </c>
      <c r="K20" s="29">
        <v>42240</v>
      </c>
      <c r="L20" s="8">
        <v>42</v>
      </c>
      <c r="M20" s="6" t="s">
        <v>41</v>
      </c>
      <c r="N20" s="9" t="s">
        <v>51</v>
      </c>
      <c r="O20" s="25">
        <f>3/15</f>
        <v>0.2</v>
      </c>
      <c r="P20" s="25" t="str">
        <f t="shared" si="0"/>
        <v>Math 003E [MW 05:30 PM- 06:45 PM] [G 209]</v>
      </c>
      <c r="Q20" s="11">
        <f t="shared" si="1"/>
        <v>0.72916666666666663</v>
      </c>
      <c r="R20" s="11">
        <f t="shared" si="2"/>
        <v>1</v>
      </c>
    </row>
    <row r="21" spans="1:18">
      <c r="A21" s="11">
        <v>90</v>
      </c>
      <c r="B21" s="6" t="s">
        <v>61</v>
      </c>
      <c r="C21" s="6" t="s">
        <v>33</v>
      </c>
      <c r="D21" s="7">
        <v>43004</v>
      </c>
      <c r="E21" s="6" t="s">
        <v>62</v>
      </c>
      <c r="F21" s="6"/>
      <c r="G21" s="6" t="s">
        <v>20</v>
      </c>
      <c r="H21" s="6" t="s">
        <v>65</v>
      </c>
      <c r="I21" s="7" t="s">
        <v>22</v>
      </c>
      <c r="J21" s="6" t="s">
        <v>66</v>
      </c>
      <c r="K21" s="29">
        <v>42240</v>
      </c>
      <c r="L21" s="8">
        <v>40</v>
      </c>
      <c r="M21" s="6" t="s">
        <v>59</v>
      </c>
      <c r="N21" s="9" t="s">
        <v>51</v>
      </c>
      <c r="O21" s="25">
        <f>3/15</f>
        <v>0.2</v>
      </c>
      <c r="P21" s="25" t="str">
        <f t="shared" si="0"/>
        <v>Math 003E [TuTh 03:30 PM- 04:45 PM] [F 203]</v>
      </c>
      <c r="Q21" s="11">
        <f t="shared" si="1"/>
        <v>0.64583333333333337</v>
      </c>
      <c r="R21" s="11">
        <f t="shared" si="2"/>
        <v>2</v>
      </c>
    </row>
    <row r="22" spans="1:18">
      <c r="A22" s="11">
        <v>14</v>
      </c>
      <c r="B22" s="1" t="s">
        <v>67</v>
      </c>
      <c r="C22" s="1" t="s">
        <v>18</v>
      </c>
      <c r="D22" s="2">
        <v>41866</v>
      </c>
      <c r="E22" s="1" t="s">
        <v>68</v>
      </c>
      <c r="F22" s="1"/>
      <c r="G22" s="1" t="s">
        <v>20</v>
      </c>
      <c r="H22" s="1" t="s">
        <v>63</v>
      </c>
      <c r="I22" s="2" t="s">
        <v>22</v>
      </c>
      <c r="J22" s="1" t="s">
        <v>64</v>
      </c>
      <c r="K22" s="28">
        <v>42240</v>
      </c>
      <c r="L22" s="3">
        <v>43</v>
      </c>
      <c r="M22" s="1" t="s">
        <v>69</v>
      </c>
      <c r="N22" s="4" t="s">
        <v>60</v>
      </c>
      <c r="O22" s="25">
        <f>3/15</f>
        <v>0.2</v>
      </c>
      <c r="P22" s="25" t="str">
        <f t="shared" si="0"/>
        <v>Math 003F [TuTh 05:30 PM- 06:45 PM] [A 233]</v>
      </c>
      <c r="Q22" s="11">
        <f t="shared" si="1"/>
        <v>0.72916666666666663</v>
      </c>
      <c r="R22" s="11">
        <f t="shared" si="2"/>
        <v>2</v>
      </c>
    </row>
    <row r="23" spans="1:18">
      <c r="A23" s="11">
        <v>63</v>
      </c>
      <c r="B23" s="6" t="s">
        <v>70</v>
      </c>
      <c r="C23" s="6" t="s">
        <v>18</v>
      </c>
      <c r="D23" s="7">
        <v>42221</v>
      </c>
      <c r="E23" s="6" t="s">
        <v>71</v>
      </c>
      <c r="F23" s="6"/>
      <c r="G23" s="6" t="s">
        <v>28</v>
      </c>
      <c r="H23" s="6" t="s">
        <v>65</v>
      </c>
      <c r="I23" s="7" t="s">
        <v>22</v>
      </c>
      <c r="J23" s="6" t="s">
        <v>72</v>
      </c>
      <c r="K23" s="29">
        <v>42240</v>
      </c>
      <c r="L23" s="8">
        <v>43</v>
      </c>
      <c r="M23" s="6" t="s">
        <v>59</v>
      </c>
      <c r="N23" s="9" t="s">
        <v>51</v>
      </c>
      <c r="O23" s="25">
        <f>4/15</f>
        <v>0.26666666666666666</v>
      </c>
      <c r="P23" s="25" t="str">
        <f t="shared" si="0"/>
        <v>Math 011 [MW 03:30 PM- 05:20 PM] [F 203]</v>
      </c>
      <c r="Q23" s="11">
        <f t="shared" si="1"/>
        <v>0.64583333333333337</v>
      </c>
      <c r="R23" s="11">
        <f t="shared" si="2"/>
        <v>1</v>
      </c>
    </row>
    <row r="24" spans="1:18">
      <c r="A24" s="11">
        <v>22</v>
      </c>
      <c r="B24" s="1" t="s">
        <v>73</v>
      </c>
      <c r="C24" s="1" t="s">
        <v>74</v>
      </c>
      <c r="D24" s="2">
        <v>41874</v>
      </c>
      <c r="E24" s="1" t="s">
        <v>75</v>
      </c>
      <c r="F24" s="1"/>
      <c r="G24" s="1" t="s">
        <v>28</v>
      </c>
      <c r="H24" s="1" t="s">
        <v>29</v>
      </c>
      <c r="I24" s="2" t="s">
        <v>22</v>
      </c>
      <c r="J24" s="1" t="s">
        <v>76</v>
      </c>
      <c r="K24" s="28">
        <v>42240</v>
      </c>
      <c r="L24" s="3">
        <v>33</v>
      </c>
      <c r="M24" s="1" t="s">
        <v>24</v>
      </c>
      <c r="N24" s="4" t="s">
        <v>48</v>
      </c>
      <c r="O24" s="25">
        <f t="shared" ref="O24:O33" si="4">4/15</f>
        <v>0.26666666666666666</v>
      </c>
      <c r="P24" s="25" t="str">
        <f t="shared" si="0"/>
        <v>Math 013 [MW 08:00 AM- 09:50 AM] [G 210]</v>
      </c>
      <c r="Q24" s="11">
        <f t="shared" si="1"/>
        <v>0.33333333333333331</v>
      </c>
      <c r="R24" s="11">
        <f t="shared" si="2"/>
        <v>1</v>
      </c>
    </row>
    <row r="25" spans="1:18">
      <c r="A25" s="11">
        <v>15</v>
      </c>
      <c r="B25" s="1" t="s">
        <v>73</v>
      </c>
      <c r="C25" s="1" t="s">
        <v>18</v>
      </c>
      <c r="D25" s="2">
        <v>41867</v>
      </c>
      <c r="E25" s="1" t="s">
        <v>75</v>
      </c>
      <c r="F25" s="1"/>
      <c r="G25" s="1" t="s">
        <v>28</v>
      </c>
      <c r="H25" s="1" t="s">
        <v>21</v>
      </c>
      <c r="I25" s="2" t="s">
        <v>22</v>
      </c>
      <c r="J25" s="1" t="s">
        <v>23</v>
      </c>
      <c r="K25" s="28">
        <v>42240</v>
      </c>
      <c r="L25" s="3">
        <v>33</v>
      </c>
      <c r="M25" s="1" t="s">
        <v>24</v>
      </c>
      <c r="N25" s="4" t="s">
        <v>48</v>
      </c>
      <c r="O25" s="25">
        <f t="shared" si="4"/>
        <v>0.26666666666666666</v>
      </c>
      <c r="P25" s="25" t="str">
        <f t="shared" si="0"/>
        <v>Math 013 [MW 10:00 AM- 11:50 AM] [G 210]</v>
      </c>
      <c r="Q25" s="11">
        <f t="shared" si="1"/>
        <v>0.41666666666666669</v>
      </c>
      <c r="R25" s="11">
        <f t="shared" si="2"/>
        <v>1</v>
      </c>
    </row>
    <row r="26" spans="1:18">
      <c r="A26" s="11">
        <v>20</v>
      </c>
      <c r="B26" s="1" t="s">
        <v>73</v>
      </c>
      <c r="C26" s="1" t="s">
        <v>77</v>
      </c>
      <c r="D26" s="2">
        <v>41872</v>
      </c>
      <c r="E26" s="1" t="s">
        <v>75</v>
      </c>
      <c r="F26" s="1"/>
      <c r="G26" s="1" t="s">
        <v>28</v>
      </c>
      <c r="H26" s="1" t="s">
        <v>34</v>
      </c>
      <c r="I26" s="2" t="s">
        <v>22</v>
      </c>
      <c r="J26" s="1" t="s">
        <v>78</v>
      </c>
      <c r="K26" s="28">
        <v>42240</v>
      </c>
      <c r="L26" s="3">
        <v>33</v>
      </c>
      <c r="M26" s="1" t="s">
        <v>24</v>
      </c>
      <c r="N26" s="4" t="s">
        <v>79</v>
      </c>
      <c r="O26" s="25">
        <f t="shared" si="4"/>
        <v>0.26666666666666666</v>
      </c>
      <c r="P26" s="25" t="str">
        <f t="shared" si="0"/>
        <v>Math 013 [MW 01:00 PM- 02:50 PM] [G 210]</v>
      </c>
      <c r="Q26" s="11">
        <f t="shared" si="1"/>
        <v>0.54166666666666663</v>
      </c>
      <c r="R26" s="11">
        <f t="shared" si="2"/>
        <v>1</v>
      </c>
    </row>
    <row r="27" spans="1:18">
      <c r="A27" s="11">
        <v>18</v>
      </c>
      <c r="B27" s="1" t="s">
        <v>73</v>
      </c>
      <c r="C27" s="1" t="s">
        <v>39</v>
      </c>
      <c r="D27" s="2">
        <v>41870</v>
      </c>
      <c r="E27" s="1" t="s">
        <v>75</v>
      </c>
      <c r="F27" s="1"/>
      <c r="G27" s="1" t="s">
        <v>28</v>
      </c>
      <c r="H27" s="1" t="s">
        <v>45</v>
      </c>
      <c r="I27" s="2" t="s">
        <v>22</v>
      </c>
      <c r="J27" s="1" t="s">
        <v>80</v>
      </c>
      <c r="K27" s="28">
        <v>42240</v>
      </c>
      <c r="L27" s="3">
        <v>33</v>
      </c>
      <c r="M27" s="1" t="s">
        <v>24</v>
      </c>
      <c r="N27" s="4" t="s">
        <v>81</v>
      </c>
      <c r="O27" s="25">
        <f t="shared" si="4"/>
        <v>0.26666666666666666</v>
      </c>
      <c r="P27" s="25" t="str">
        <f t="shared" si="0"/>
        <v>Math 013 [MW 07:00 PM- 08:50 PM] [G 210]</v>
      </c>
      <c r="Q27" s="11">
        <f t="shared" si="1"/>
        <v>0.79166666666666663</v>
      </c>
      <c r="R27" s="11">
        <f t="shared" si="2"/>
        <v>1</v>
      </c>
    </row>
    <row r="28" spans="1:18">
      <c r="A28" s="11">
        <v>23</v>
      </c>
      <c r="B28" s="1" t="s">
        <v>73</v>
      </c>
      <c r="C28" s="1" t="s">
        <v>82</v>
      </c>
      <c r="D28" s="2">
        <v>41875</v>
      </c>
      <c r="E28" s="1" t="s">
        <v>75</v>
      </c>
      <c r="F28" s="1"/>
      <c r="G28" s="1" t="s">
        <v>20</v>
      </c>
      <c r="H28" s="1" t="s">
        <v>29</v>
      </c>
      <c r="I28" s="2" t="s">
        <v>22</v>
      </c>
      <c r="J28" s="1" t="s">
        <v>76</v>
      </c>
      <c r="K28" s="28">
        <v>42240</v>
      </c>
      <c r="L28" s="3">
        <v>33</v>
      </c>
      <c r="M28" s="1" t="s">
        <v>24</v>
      </c>
      <c r="N28" s="4" t="s">
        <v>83</v>
      </c>
      <c r="O28" s="25">
        <f t="shared" si="4"/>
        <v>0.26666666666666666</v>
      </c>
      <c r="P28" s="25" t="str">
        <f t="shared" si="0"/>
        <v>Math 013 [TuTh 08:00 AM- 09:50 AM] [G 210]</v>
      </c>
      <c r="Q28" s="11">
        <f t="shared" si="1"/>
        <v>0.33333333333333331</v>
      </c>
      <c r="R28" s="11">
        <f t="shared" si="2"/>
        <v>2</v>
      </c>
    </row>
    <row r="29" spans="1:18">
      <c r="A29" s="11">
        <v>19</v>
      </c>
      <c r="B29" s="1" t="s">
        <v>73</v>
      </c>
      <c r="C29" s="1" t="s">
        <v>49</v>
      </c>
      <c r="D29" s="2">
        <v>41871</v>
      </c>
      <c r="E29" s="1" t="s">
        <v>75</v>
      </c>
      <c r="F29" s="1" t="s">
        <v>84</v>
      </c>
      <c r="G29" s="1" t="s">
        <v>20</v>
      </c>
      <c r="H29" s="1" t="s">
        <v>85</v>
      </c>
      <c r="I29" s="2" t="s">
        <v>22</v>
      </c>
      <c r="J29" s="1" t="s">
        <v>86</v>
      </c>
      <c r="K29" s="28">
        <v>42240</v>
      </c>
      <c r="L29" s="3">
        <v>0</v>
      </c>
      <c r="M29" s="1" t="s">
        <v>205</v>
      </c>
      <c r="N29" s="4" t="s">
        <v>87</v>
      </c>
      <c r="O29" s="25">
        <f t="shared" si="4"/>
        <v>0.26666666666666666</v>
      </c>
      <c r="P29" s="25" t="str">
        <f t="shared" si="0"/>
        <v>Math 013 [TuTh 10:30 AM- 12:20 PM] [FH 209B]</v>
      </c>
      <c r="Q29" s="11">
        <f t="shared" si="1"/>
        <v>0.4375</v>
      </c>
      <c r="R29" s="11">
        <f t="shared" si="2"/>
        <v>2</v>
      </c>
    </row>
    <row r="30" spans="1:18">
      <c r="A30" s="11">
        <v>16</v>
      </c>
      <c r="B30" s="1" t="s">
        <v>73</v>
      </c>
      <c r="C30" s="1" t="s">
        <v>33</v>
      </c>
      <c r="D30" s="2">
        <v>41868</v>
      </c>
      <c r="E30" s="1" t="s">
        <v>75</v>
      </c>
      <c r="F30" s="1"/>
      <c r="G30" s="1" t="s">
        <v>20</v>
      </c>
      <c r="H30" s="1" t="s">
        <v>34</v>
      </c>
      <c r="I30" s="2" t="s">
        <v>22</v>
      </c>
      <c r="J30" s="1" t="s">
        <v>78</v>
      </c>
      <c r="K30" s="28">
        <v>42240</v>
      </c>
      <c r="L30" s="3">
        <v>35</v>
      </c>
      <c r="M30" s="1" t="s">
        <v>88</v>
      </c>
      <c r="N30" s="4" t="s">
        <v>89</v>
      </c>
      <c r="O30" s="25">
        <f t="shared" si="4"/>
        <v>0.26666666666666666</v>
      </c>
      <c r="P30" s="25" t="str">
        <f t="shared" si="0"/>
        <v>Math 013 [TuTh 01:00 PM- 02:50 PM] [F 200]</v>
      </c>
      <c r="Q30" s="11">
        <f t="shared" si="1"/>
        <v>0.54166666666666663</v>
      </c>
      <c r="R30" s="11">
        <f t="shared" si="2"/>
        <v>2</v>
      </c>
    </row>
    <row r="31" spans="1:18">
      <c r="A31" s="11">
        <v>71</v>
      </c>
      <c r="B31" s="1" t="s">
        <v>73</v>
      </c>
      <c r="C31" s="1" t="s">
        <v>93</v>
      </c>
      <c r="D31" s="2">
        <v>42312</v>
      </c>
      <c r="E31" s="1" t="s">
        <v>75</v>
      </c>
      <c r="F31" s="1"/>
      <c r="G31" s="1" t="s">
        <v>20</v>
      </c>
      <c r="H31" s="1" t="s">
        <v>94</v>
      </c>
      <c r="I31" s="2" t="s">
        <v>22</v>
      </c>
      <c r="J31" s="1" t="s">
        <v>95</v>
      </c>
      <c r="K31" s="28">
        <v>42240</v>
      </c>
      <c r="L31" s="3">
        <v>33</v>
      </c>
      <c r="M31" s="1" t="s">
        <v>24</v>
      </c>
      <c r="N31" s="4" t="s">
        <v>96</v>
      </c>
      <c r="O31" s="25">
        <f t="shared" si="4"/>
        <v>0.26666666666666666</v>
      </c>
      <c r="P31" s="25" t="str">
        <f t="shared" si="0"/>
        <v>Math 013 [TuTh 05:00 PM- 06:50 PM] [G 210]</v>
      </c>
      <c r="Q31" s="11">
        <f t="shared" si="1"/>
        <v>0.70833333333333337</v>
      </c>
      <c r="R31" s="11">
        <f t="shared" si="2"/>
        <v>2</v>
      </c>
    </row>
    <row r="32" spans="1:18">
      <c r="A32" s="11">
        <v>17</v>
      </c>
      <c r="B32" s="1" t="s">
        <v>73</v>
      </c>
      <c r="C32" s="1" t="s">
        <v>44</v>
      </c>
      <c r="D32" s="2">
        <v>41869</v>
      </c>
      <c r="E32" s="1" t="s">
        <v>75</v>
      </c>
      <c r="F32" s="1"/>
      <c r="G32" s="1" t="s">
        <v>97</v>
      </c>
      <c r="H32" s="1" t="s">
        <v>98</v>
      </c>
      <c r="I32" s="2" t="s">
        <v>22</v>
      </c>
      <c r="J32" s="1" t="s">
        <v>99</v>
      </c>
      <c r="K32" s="28">
        <v>42240</v>
      </c>
      <c r="L32" s="3">
        <v>28</v>
      </c>
      <c r="M32" s="1" t="s">
        <v>100</v>
      </c>
      <c r="N32" s="4" t="s">
        <v>101</v>
      </c>
      <c r="O32" s="25">
        <f t="shared" si="4"/>
        <v>0.26666666666666666</v>
      </c>
      <c r="P32" s="25" t="str">
        <f t="shared" si="0"/>
        <v>Math 013 [S 09:00 AM- 12:50 PM] [G 203]</v>
      </c>
      <c r="Q32" s="11">
        <f t="shared" si="1"/>
        <v>0.375</v>
      </c>
      <c r="R32" s="11">
        <f t="shared" si="2"/>
        <v>3</v>
      </c>
    </row>
    <row r="33" spans="1:18">
      <c r="A33" s="11">
        <v>21</v>
      </c>
      <c r="B33" s="1" t="s">
        <v>73</v>
      </c>
      <c r="C33" s="1" t="s">
        <v>102</v>
      </c>
      <c r="D33" s="2">
        <v>41873</v>
      </c>
      <c r="E33" s="1" t="s">
        <v>75</v>
      </c>
      <c r="F33" s="1" t="s">
        <v>206</v>
      </c>
      <c r="G33" s="1" t="s">
        <v>103</v>
      </c>
      <c r="H33" s="1"/>
      <c r="I33" s="2"/>
      <c r="J33" s="1"/>
      <c r="K33" s="28">
        <v>42240</v>
      </c>
      <c r="L33" s="3">
        <v>40</v>
      </c>
      <c r="M33" s="1" t="s">
        <v>104</v>
      </c>
      <c r="N33" s="4" t="s">
        <v>105</v>
      </c>
      <c r="O33" s="25">
        <f t="shared" si="4"/>
        <v>0.26666666666666666</v>
      </c>
      <c r="P33" s="25" t="str">
        <f t="shared" si="0"/>
        <v>Math 013 [  ] [HYBRID]</v>
      </c>
      <c r="R33" s="11">
        <f t="shared" si="2"/>
        <v>4</v>
      </c>
    </row>
    <row r="34" spans="1:18">
      <c r="A34" s="11">
        <v>24</v>
      </c>
      <c r="B34" s="6" t="s">
        <v>106</v>
      </c>
      <c r="C34" s="6" t="s">
        <v>18</v>
      </c>
      <c r="D34" s="7">
        <v>41876</v>
      </c>
      <c r="E34" s="6" t="s">
        <v>107</v>
      </c>
      <c r="F34" s="6"/>
      <c r="G34" s="6" t="s">
        <v>20</v>
      </c>
      <c r="H34" s="6" t="s">
        <v>63</v>
      </c>
      <c r="I34" s="7" t="s">
        <v>22</v>
      </c>
      <c r="J34" s="6" t="s">
        <v>64</v>
      </c>
      <c r="K34" s="29">
        <v>42240</v>
      </c>
      <c r="L34" s="8">
        <v>33</v>
      </c>
      <c r="M34" s="6" t="s">
        <v>31</v>
      </c>
      <c r="N34" s="9" t="s">
        <v>87</v>
      </c>
      <c r="O34" s="25">
        <f t="shared" ref="O34:O40" si="5">3/15</f>
        <v>0.2</v>
      </c>
      <c r="P34" s="25" t="str">
        <f t="shared" si="0"/>
        <v>Math 015 [TuTh 05:30 PM- 06:45 PM] [G 206]</v>
      </c>
      <c r="Q34" s="11">
        <f>TIMEVALUE(H34)</f>
        <v>0.72916666666666663</v>
      </c>
      <c r="R34" s="11">
        <f t="shared" si="2"/>
        <v>2</v>
      </c>
    </row>
    <row r="35" spans="1:18">
      <c r="B35" s="6" t="s">
        <v>106</v>
      </c>
      <c r="C35" s="6" t="s">
        <v>33</v>
      </c>
      <c r="D35" s="7" t="s">
        <v>108</v>
      </c>
      <c r="E35" s="6" t="s">
        <v>107</v>
      </c>
      <c r="F35" s="6" t="s">
        <v>84</v>
      </c>
      <c r="G35" s="6" t="s">
        <v>28</v>
      </c>
      <c r="H35" s="6" t="s">
        <v>109</v>
      </c>
      <c r="I35" s="7" t="s">
        <v>22</v>
      </c>
      <c r="J35" s="6" t="s">
        <v>110</v>
      </c>
      <c r="K35" s="29">
        <v>42240</v>
      </c>
      <c r="L35" s="8">
        <v>0</v>
      </c>
      <c r="M35" s="6" t="s">
        <v>205</v>
      </c>
      <c r="N35" s="9" t="s">
        <v>87</v>
      </c>
      <c r="O35" s="25">
        <f t="shared" si="5"/>
        <v>0.2</v>
      </c>
      <c r="P35" s="25" t="str">
        <f t="shared" si="0"/>
        <v>Math 015 [MW 11:00 AM- 12:15 PM] [FH 209B]</v>
      </c>
      <c r="R35" s="11">
        <f t="shared" si="2"/>
        <v>1</v>
      </c>
    </row>
    <row r="36" spans="1:18">
      <c r="A36" s="11">
        <v>77</v>
      </c>
      <c r="B36" s="1" t="s">
        <v>111</v>
      </c>
      <c r="C36" s="1" t="s">
        <v>18</v>
      </c>
      <c r="D36" s="2">
        <v>42551</v>
      </c>
      <c r="E36" s="1" t="s">
        <v>112</v>
      </c>
      <c r="F36" s="1"/>
      <c r="G36" s="1" t="s">
        <v>28</v>
      </c>
      <c r="H36" s="1" t="s">
        <v>85</v>
      </c>
      <c r="I36" s="2" t="s">
        <v>22</v>
      </c>
      <c r="J36" s="1" t="s">
        <v>113</v>
      </c>
      <c r="K36" s="28">
        <v>42240</v>
      </c>
      <c r="L36" s="3">
        <v>32</v>
      </c>
      <c r="M36" s="1" t="s">
        <v>36</v>
      </c>
      <c r="N36" s="4" t="s">
        <v>37</v>
      </c>
      <c r="O36" s="25">
        <f t="shared" si="5"/>
        <v>0.2</v>
      </c>
      <c r="P36" s="25" t="str">
        <f t="shared" si="0"/>
        <v>Math 016A [MW 10:30 AM- 11:45 AM] [G 211]</v>
      </c>
      <c r="Q36" s="11">
        <f t="shared" ref="Q36:Q63" si="6">TIMEVALUE(H36)</f>
        <v>0.4375</v>
      </c>
      <c r="R36" s="11">
        <f t="shared" si="2"/>
        <v>1</v>
      </c>
    </row>
    <row r="37" spans="1:18">
      <c r="A37" s="11">
        <v>93</v>
      </c>
      <c r="B37" s="6" t="s">
        <v>114</v>
      </c>
      <c r="C37" s="6" t="s">
        <v>18</v>
      </c>
      <c r="D37" s="7">
        <v>43923</v>
      </c>
      <c r="E37" s="6" t="s">
        <v>112</v>
      </c>
      <c r="F37" s="6"/>
      <c r="G37" s="6" t="s">
        <v>20</v>
      </c>
      <c r="H37" s="6" t="s">
        <v>85</v>
      </c>
      <c r="I37" s="7" t="s">
        <v>22</v>
      </c>
      <c r="J37" s="6" t="s">
        <v>113</v>
      </c>
      <c r="K37" s="29">
        <v>42240</v>
      </c>
      <c r="L37" s="8">
        <v>35</v>
      </c>
      <c r="M37" s="6" t="s">
        <v>115</v>
      </c>
      <c r="N37" s="9" t="s">
        <v>116</v>
      </c>
      <c r="O37" s="25">
        <f t="shared" si="5"/>
        <v>0.2</v>
      </c>
      <c r="P37" s="25" t="str">
        <f t="shared" si="0"/>
        <v>Math 016B [TuTh 10:30 AM- 11:45 AM] [F 205]</v>
      </c>
      <c r="Q37" s="11">
        <f t="shared" si="6"/>
        <v>0.4375</v>
      </c>
      <c r="R37" s="11">
        <f t="shared" si="2"/>
        <v>2</v>
      </c>
    </row>
    <row r="38" spans="1:18">
      <c r="A38" s="11">
        <v>27</v>
      </c>
      <c r="B38" s="1" t="s">
        <v>117</v>
      </c>
      <c r="C38" s="1" t="s">
        <v>44</v>
      </c>
      <c r="D38" s="2">
        <v>41879</v>
      </c>
      <c r="E38" s="1" t="s">
        <v>118</v>
      </c>
      <c r="F38" s="1"/>
      <c r="G38" s="1" t="s">
        <v>28</v>
      </c>
      <c r="H38" s="1" t="s">
        <v>85</v>
      </c>
      <c r="I38" s="2" t="s">
        <v>22</v>
      </c>
      <c r="J38" s="1" t="s">
        <v>113</v>
      </c>
      <c r="K38" s="28">
        <v>42240</v>
      </c>
      <c r="L38" s="3">
        <v>43</v>
      </c>
      <c r="M38" s="1" t="s">
        <v>119</v>
      </c>
      <c r="N38" s="4" t="s">
        <v>32</v>
      </c>
      <c r="O38" s="25">
        <f t="shared" si="5"/>
        <v>0.2</v>
      </c>
      <c r="P38" s="25" t="str">
        <f t="shared" si="0"/>
        <v>Math 050 [MW 10:30 AM- 11:45 AM] [F 204]</v>
      </c>
      <c r="Q38" s="11">
        <f t="shared" si="6"/>
        <v>0.4375</v>
      </c>
      <c r="R38" s="11">
        <f t="shared" si="2"/>
        <v>1</v>
      </c>
    </row>
    <row r="39" spans="1:18">
      <c r="A39" s="11">
        <v>26</v>
      </c>
      <c r="B39" s="1" t="s">
        <v>117</v>
      </c>
      <c r="C39" s="1" t="s">
        <v>33</v>
      </c>
      <c r="D39" s="2">
        <v>41878</v>
      </c>
      <c r="E39" s="1" t="s">
        <v>118</v>
      </c>
      <c r="F39" s="1"/>
      <c r="G39" s="1" t="s">
        <v>28</v>
      </c>
      <c r="H39" s="1" t="s">
        <v>63</v>
      </c>
      <c r="I39" s="2" t="s">
        <v>22</v>
      </c>
      <c r="J39" s="1" t="s">
        <v>64</v>
      </c>
      <c r="K39" s="28">
        <v>42240</v>
      </c>
      <c r="L39" s="3">
        <v>29</v>
      </c>
      <c r="M39" s="1" t="s">
        <v>100</v>
      </c>
      <c r="N39" s="4" t="s">
        <v>120</v>
      </c>
      <c r="O39" s="25">
        <f t="shared" si="5"/>
        <v>0.2</v>
      </c>
      <c r="P39" s="25" t="str">
        <f t="shared" ref="P39:P70" si="7">CONCATENATE("Math ",B39," [",G39," ",H39,I39," ",J39,"] [",M39,"]")</f>
        <v>Math 050 [MW 05:30 PM- 06:45 PM] [G 203]</v>
      </c>
      <c r="Q39" s="11">
        <f t="shared" si="6"/>
        <v>0.72916666666666663</v>
      </c>
      <c r="R39" s="11">
        <f t="shared" ref="R39:R70" si="8">IF(G39="MW",1,IF(G39="TuTh",2,IF(G39="S",3,4)))</f>
        <v>1</v>
      </c>
    </row>
    <row r="40" spans="1:18">
      <c r="A40" s="11">
        <v>25</v>
      </c>
      <c r="B40" s="1" t="s">
        <v>117</v>
      </c>
      <c r="C40" s="1" t="s">
        <v>18</v>
      </c>
      <c r="D40" s="2">
        <v>41877</v>
      </c>
      <c r="E40" s="1" t="s">
        <v>118</v>
      </c>
      <c r="F40" s="1"/>
      <c r="G40" s="1" t="s">
        <v>20</v>
      </c>
      <c r="H40" s="1" t="s">
        <v>85</v>
      </c>
      <c r="I40" s="2" t="s">
        <v>22</v>
      </c>
      <c r="J40" s="1" t="s">
        <v>113</v>
      </c>
      <c r="K40" s="28">
        <v>42240</v>
      </c>
      <c r="L40" s="3">
        <v>33</v>
      </c>
      <c r="M40" s="1" t="s">
        <v>31</v>
      </c>
      <c r="N40" s="4" t="s">
        <v>121</v>
      </c>
      <c r="O40" s="25">
        <f t="shared" si="5"/>
        <v>0.2</v>
      </c>
      <c r="P40" s="25" t="str">
        <f t="shared" si="7"/>
        <v>Math 050 [TuTh 10:30 AM- 11:45 AM] [G 206]</v>
      </c>
      <c r="Q40" s="11">
        <f t="shared" si="6"/>
        <v>0.4375</v>
      </c>
      <c r="R40" s="11">
        <f t="shared" si="8"/>
        <v>2</v>
      </c>
    </row>
    <row r="41" spans="1:18">
      <c r="A41" s="11">
        <v>34</v>
      </c>
      <c r="B41" s="6" t="s">
        <v>122</v>
      </c>
      <c r="C41" s="6" t="s">
        <v>82</v>
      </c>
      <c r="D41" s="7">
        <v>41886</v>
      </c>
      <c r="E41" s="6" t="s">
        <v>123</v>
      </c>
      <c r="F41" s="6"/>
      <c r="G41" s="6" t="s">
        <v>28</v>
      </c>
      <c r="H41" s="6" t="s">
        <v>29</v>
      </c>
      <c r="I41" s="7" t="s">
        <v>22</v>
      </c>
      <c r="J41" s="6" t="s">
        <v>30</v>
      </c>
      <c r="K41" s="29">
        <v>42240</v>
      </c>
      <c r="L41" s="8">
        <v>40</v>
      </c>
      <c r="M41" s="6" t="s">
        <v>119</v>
      </c>
      <c r="N41" s="9" t="s">
        <v>124</v>
      </c>
      <c r="O41" s="25">
        <f>5/15</f>
        <v>0.33333333333333331</v>
      </c>
      <c r="P41" s="25" t="str">
        <f t="shared" si="7"/>
        <v>Math 201 [MW 08:00 AM- 10:15 AM] [F 204]</v>
      </c>
      <c r="Q41" s="11">
        <f t="shared" si="6"/>
        <v>0.33333333333333331</v>
      </c>
      <c r="R41" s="11">
        <f t="shared" si="8"/>
        <v>1</v>
      </c>
    </row>
    <row r="42" spans="1:18">
      <c r="A42" s="11">
        <v>29</v>
      </c>
      <c r="B42" s="6" t="s">
        <v>122</v>
      </c>
      <c r="C42" s="6" t="s">
        <v>33</v>
      </c>
      <c r="D42" s="7">
        <v>41881</v>
      </c>
      <c r="E42" s="6" t="s">
        <v>123</v>
      </c>
      <c r="F42" s="6" t="s">
        <v>125</v>
      </c>
      <c r="G42" s="6" t="s">
        <v>28</v>
      </c>
      <c r="H42" s="6" t="s">
        <v>85</v>
      </c>
      <c r="I42" s="7" t="s">
        <v>22</v>
      </c>
      <c r="J42" s="6" t="s">
        <v>126</v>
      </c>
      <c r="K42" s="29">
        <v>42240</v>
      </c>
      <c r="L42" s="8">
        <v>0</v>
      </c>
      <c r="M42" s="6" t="s">
        <v>127</v>
      </c>
      <c r="N42" s="9" t="s">
        <v>128</v>
      </c>
      <c r="O42" s="25">
        <f t="shared" ref="O42:O64" si="9">5/15</f>
        <v>0.33333333333333331</v>
      </c>
      <c r="P42" s="25" t="str">
        <f t="shared" si="7"/>
        <v>Math 201 [MW 10:30 AM- 12:45 PM] [G 207]</v>
      </c>
      <c r="Q42" s="11">
        <f t="shared" si="6"/>
        <v>0.4375</v>
      </c>
      <c r="R42" s="11">
        <f t="shared" si="8"/>
        <v>1</v>
      </c>
    </row>
    <row r="43" spans="1:18">
      <c r="A43" s="11">
        <v>33</v>
      </c>
      <c r="B43" s="6" t="s">
        <v>122</v>
      </c>
      <c r="C43" s="6" t="s">
        <v>102</v>
      </c>
      <c r="D43" s="7">
        <v>41885</v>
      </c>
      <c r="E43" s="6" t="s">
        <v>123</v>
      </c>
      <c r="F43" s="6"/>
      <c r="G43" s="6" t="s">
        <v>28</v>
      </c>
      <c r="H43" s="6" t="s">
        <v>34</v>
      </c>
      <c r="I43" s="7" t="s">
        <v>22</v>
      </c>
      <c r="J43" s="6" t="s">
        <v>35</v>
      </c>
      <c r="K43" s="29">
        <v>42240</v>
      </c>
      <c r="L43" s="8">
        <v>45</v>
      </c>
      <c r="M43" s="6" t="s">
        <v>129</v>
      </c>
      <c r="N43" s="9" t="s">
        <v>130</v>
      </c>
      <c r="O43" s="25">
        <f t="shared" si="9"/>
        <v>0.33333333333333331</v>
      </c>
      <c r="P43" s="25" t="str">
        <f t="shared" si="7"/>
        <v>Math 201 [MW 01:00 PM- 03:15 PM] [A 239]</v>
      </c>
      <c r="Q43" s="11">
        <f t="shared" si="6"/>
        <v>0.54166666666666663</v>
      </c>
      <c r="R43" s="11">
        <f t="shared" si="8"/>
        <v>1</v>
      </c>
    </row>
    <row r="44" spans="1:18">
      <c r="A44" s="11">
        <v>30</v>
      </c>
      <c r="B44" s="6" t="s">
        <v>122</v>
      </c>
      <c r="C44" s="6" t="s">
        <v>39</v>
      </c>
      <c r="D44" s="7">
        <v>41882</v>
      </c>
      <c r="E44" s="6" t="s">
        <v>123</v>
      </c>
      <c r="F44" s="6"/>
      <c r="G44" s="6" t="s">
        <v>28</v>
      </c>
      <c r="H44" s="6" t="s">
        <v>45</v>
      </c>
      <c r="I44" s="7" t="s">
        <v>22</v>
      </c>
      <c r="J44" s="6" t="s">
        <v>46</v>
      </c>
      <c r="K44" s="29">
        <v>42240</v>
      </c>
      <c r="L44" s="8">
        <v>33</v>
      </c>
      <c r="M44" s="6" t="s">
        <v>31</v>
      </c>
      <c r="N44" s="9" t="s">
        <v>130</v>
      </c>
      <c r="O44" s="25">
        <f t="shared" si="9"/>
        <v>0.33333333333333331</v>
      </c>
      <c r="P44" s="25" t="str">
        <f t="shared" si="7"/>
        <v>Math 201 [MW 07:00 PM- 09:15 PM] [G 206]</v>
      </c>
      <c r="Q44" s="11">
        <f t="shared" si="6"/>
        <v>0.79166666666666663</v>
      </c>
      <c r="R44" s="11">
        <f t="shared" si="8"/>
        <v>1</v>
      </c>
    </row>
    <row r="45" spans="1:18">
      <c r="A45" s="11">
        <v>28</v>
      </c>
      <c r="B45" s="6" t="s">
        <v>122</v>
      </c>
      <c r="C45" s="6" t="s">
        <v>18</v>
      </c>
      <c r="D45" s="7">
        <v>41880</v>
      </c>
      <c r="E45" s="6" t="s">
        <v>123</v>
      </c>
      <c r="F45" s="6"/>
      <c r="G45" s="6" t="s">
        <v>20</v>
      </c>
      <c r="H45" s="6" t="s">
        <v>29</v>
      </c>
      <c r="I45" s="7" t="s">
        <v>22</v>
      </c>
      <c r="J45" s="6" t="s">
        <v>30</v>
      </c>
      <c r="K45" s="29">
        <v>42240</v>
      </c>
      <c r="L45" s="8">
        <v>45</v>
      </c>
      <c r="M45" s="6" t="s">
        <v>50</v>
      </c>
      <c r="N45" s="9" t="s">
        <v>116</v>
      </c>
      <c r="O45" s="25">
        <f t="shared" si="9"/>
        <v>0.33333333333333331</v>
      </c>
      <c r="P45" s="25" t="str">
        <f t="shared" si="7"/>
        <v>Math 201 [TuTh 08:00 AM- 10:15 AM] [F 201]</v>
      </c>
      <c r="Q45" s="11">
        <f t="shared" si="6"/>
        <v>0.33333333333333331</v>
      </c>
      <c r="R45" s="11">
        <f t="shared" si="8"/>
        <v>2</v>
      </c>
    </row>
    <row r="46" spans="1:18">
      <c r="A46" s="11">
        <v>88</v>
      </c>
      <c r="B46" s="6" t="s">
        <v>122</v>
      </c>
      <c r="C46" s="6" t="s">
        <v>90</v>
      </c>
      <c r="D46" s="7" t="s">
        <v>131</v>
      </c>
      <c r="E46" s="6" t="s">
        <v>123</v>
      </c>
      <c r="F46" s="6" t="s">
        <v>132</v>
      </c>
      <c r="G46" s="6" t="s">
        <v>20</v>
      </c>
      <c r="H46" s="6" t="s">
        <v>98</v>
      </c>
      <c r="I46" s="7" t="s">
        <v>22</v>
      </c>
      <c r="J46" s="6" t="s">
        <v>133</v>
      </c>
      <c r="K46" s="29">
        <v>42240</v>
      </c>
      <c r="L46" s="8">
        <v>0</v>
      </c>
      <c r="M46" s="6" t="s">
        <v>134</v>
      </c>
      <c r="N46" s="9" t="s">
        <v>135</v>
      </c>
      <c r="O46" s="25">
        <f t="shared" si="9"/>
        <v>0.33333333333333331</v>
      </c>
      <c r="P46" s="25" t="str">
        <f t="shared" si="7"/>
        <v>Math 201 [TuTh 09:00 AM- 11:15 AM] [A 204]</v>
      </c>
      <c r="Q46" s="11">
        <f t="shared" si="6"/>
        <v>0.375</v>
      </c>
      <c r="R46" s="11">
        <f t="shared" si="8"/>
        <v>2</v>
      </c>
    </row>
    <row r="47" spans="1:18">
      <c r="A47" s="11">
        <v>64</v>
      </c>
      <c r="B47" s="6" t="s">
        <v>122</v>
      </c>
      <c r="C47" s="6" t="s">
        <v>74</v>
      </c>
      <c r="D47" s="7">
        <v>42222</v>
      </c>
      <c r="E47" s="6" t="s">
        <v>123</v>
      </c>
      <c r="F47" s="6"/>
      <c r="G47" s="6" t="s">
        <v>20</v>
      </c>
      <c r="H47" s="6" t="s">
        <v>34</v>
      </c>
      <c r="I47" s="7" t="s">
        <v>22</v>
      </c>
      <c r="J47" s="6" t="s">
        <v>35</v>
      </c>
      <c r="K47" s="29">
        <v>42240</v>
      </c>
      <c r="L47" s="8">
        <v>33</v>
      </c>
      <c r="M47" s="6" t="s">
        <v>24</v>
      </c>
      <c r="N47" s="9" t="s">
        <v>43</v>
      </c>
      <c r="O47" s="25">
        <f t="shared" si="9"/>
        <v>0.33333333333333331</v>
      </c>
      <c r="P47" s="25" t="str">
        <f t="shared" si="7"/>
        <v>Math 201 [TuTh 01:00 PM- 03:15 PM] [G 210]</v>
      </c>
      <c r="Q47" s="11">
        <f t="shared" si="6"/>
        <v>0.54166666666666663</v>
      </c>
      <c r="R47" s="11">
        <f t="shared" si="8"/>
        <v>2</v>
      </c>
    </row>
    <row r="48" spans="1:18">
      <c r="A48" s="11">
        <v>32</v>
      </c>
      <c r="B48" s="6" t="s">
        <v>122</v>
      </c>
      <c r="C48" s="6" t="s">
        <v>77</v>
      </c>
      <c r="D48" s="7">
        <v>41884</v>
      </c>
      <c r="E48" s="6" t="s">
        <v>123</v>
      </c>
      <c r="F48" s="6"/>
      <c r="G48" s="6" t="s">
        <v>20</v>
      </c>
      <c r="H48" s="6" t="s">
        <v>136</v>
      </c>
      <c r="I48" s="7" t="s">
        <v>22</v>
      </c>
      <c r="J48" s="6" t="s">
        <v>64</v>
      </c>
      <c r="K48" s="29">
        <v>42240</v>
      </c>
      <c r="L48" s="8">
        <v>45</v>
      </c>
      <c r="M48" s="6" t="s">
        <v>50</v>
      </c>
      <c r="N48" s="9" t="s">
        <v>137</v>
      </c>
      <c r="O48" s="25">
        <f t="shared" si="9"/>
        <v>0.33333333333333331</v>
      </c>
      <c r="P48" s="25" t="str">
        <f t="shared" si="7"/>
        <v>Math 201 [TuTh 04:30 PM- 06:45 PM] [F 201]</v>
      </c>
      <c r="Q48" s="11">
        <f t="shared" si="6"/>
        <v>0.6875</v>
      </c>
      <c r="R48" s="11">
        <f t="shared" si="8"/>
        <v>2</v>
      </c>
    </row>
    <row r="49" spans="1:18">
      <c r="A49" s="11">
        <v>31</v>
      </c>
      <c r="B49" s="6" t="s">
        <v>122</v>
      </c>
      <c r="C49" s="6" t="s">
        <v>49</v>
      </c>
      <c r="D49" s="7">
        <v>41883</v>
      </c>
      <c r="E49" s="6" t="s">
        <v>123</v>
      </c>
      <c r="F49" s="6"/>
      <c r="G49" s="6" t="s">
        <v>20</v>
      </c>
      <c r="H49" s="6" t="s">
        <v>45</v>
      </c>
      <c r="I49" s="7" t="s">
        <v>22</v>
      </c>
      <c r="J49" s="6" t="s">
        <v>46</v>
      </c>
      <c r="K49" s="29">
        <v>42240</v>
      </c>
      <c r="L49" s="8">
        <v>33</v>
      </c>
      <c r="M49" s="6" t="s">
        <v>31</v>
      </c>
      <c r="N49" s="9" t="s">
        <v>137</v>
      </c>
      <c r="O49" s="25">
        <f t="shared" si="9"/>
        <v>0.33333333333333331</v>
      </c>
      <c r="P49" s="25" t="str">
        <f t="shared" si="7"/>
        <v>Math 201 [TuTh 07:00 PM- 09:15 PM] [G 206]</v>
      </c>
      <c r="Q49" s="11">
        <f t="shared" si="6"/>
        <v>0.79166666666666663</v>
      </c>
      <c r="R49" s="11">
        <f t="shared" si="8"/>
        <v>2</v>
      </c>
    </row>
    <row r="50" spans="1:18">
      <c r="A50" s="11">
        <v>35</v>
      </c>
      <c r="B50" s="6" t="s">
        <v>122</v>
      </c>
      <c r="C50" s="6" t="s">
        <v>93</v>
      </c>
      <c r="D50" s="7">
        <v>41887</v>
      </c>
      <c r="E50" s="6" t="s">
        <v>123</v>
      </c>
      <c r="F50" s="6"/>
      <c r="G50" s="6" t="s">
        <v>97</v>
      </c>
      <c r="H50" s="6" t="s">
        <v>98</v>
      </c>
      <c r="I50" s="7" t="s">
        <v>22</v>
      </c>
      <c r="J50" s="6" t="s">
        <v>138</v>
      </c>
      <c r="K50" s="29">
        <v>42240</v>
      </c>
      <c r="L50" s="8">
        <v>45</v>
      </c>
      <c r="M50" s="6" t="s">
        <v>47</v>
      </c>
      <c r="N50" s="9" t="s">
        <v>139</v>
      </c>
      <c r="O50" s="25">
        <f t="shared" si="9"/>
        <v>0.33333333333333331</v>
      </c>
      <c r="P50" s="25" t="str">
        <f t="shared" si="7"/>
        <v>Math 201 [S 09:00 AM- 01:50 PM] [G 246]</v>
      </c>
      <c r="Q50" s="11">
        <f t="shared" si="6"/>
        <v>0.375</v>
      </c>
      <c r="R50" s="11">
        <f t="shared" si="8"/>
        <v>3</v>
      </c>
    </row>
    <row r="51" spans="1:18">
      <c r="B51" s="6" t="s">
        <v>122</v>
      </c>
      <c r="C51" s="6" t="s">
        <v>140</v>
      </c>
      <c r="D51" s="7" t="s">
        <v>141</v>
      </c>
      <c r="E51" s="6" t="s">
        <v>123</v>
      </c>
      <c r="F51" s="6"/>
      <c r="G51" s="6" t="s">
        <v>28</v>
      </c>
      <c r="H51" s="6" t="s">
        <v>85</v>
      </c>
      <c r="I51" s="7" t="s">
        <v>22</v>
      </c>
      <c r="J51" s="6" t="s">
        <v>126</v>
      </c>
      <c r="K51" s="29">
        <v>42240</v>
      </c>
      <c r="L51" s="8">
        <v>40</v>
      </c>
      <c r="M51" s="6" t="s">
        <v>129</v>
      </c>
      <c r="N51" s="9" t="s">
        <v>105</v>
      </c>
      <c r="O51" s="25">
        <f t="shared" si="9"/>
        <v>0.33333333333333331</v>
      </c>
      <c r="P51" s="25" t="str">
        <f t="shared" si="7"/>
        <v>Math 201 [MW 10:30 AM- 12:45 PM] [A 239]</v>
      </c>
      <c r="Q51" s="11">
        <f t="shared" si="6"/>
        <v>0.4375</v>
      </c>
      <c r="R51" s="11">
        <f t="shared" si="8"/>
        <v>1</v>
      </c>
    </row>
    <row r="52" spans="1:18">
      <c r="A52" s="11">
        <v>36</v>
      </c>
      <c r="B52" s="1" t="s">
        <v>142</v>
      </c>
      <c r="C52" s="1" t="s">
        <v>18</v>
      </c>
      <c r="D52" s="2">
        <v>41888</v>
      </c>
      <c r="E52" s="1" t="s">
        <v>143</v>
      </c>
      <c r="F52" s="1"/>
      <c r="G52" s="1" t="s">
        <v>28</v>
      </c>
      <c r="H52" s="1" t="s">
        <v>85</v>
      </c>
      <c r="I52" s="2" t="s">
        <v>22</v>
      </c>
      <c r="J52" s="1" t="s">
        <v>113</v>
      </c>
      <c r="K52" s="28">
        <v>42240</v>
      </c>
      <c r="L52" s="3">
        <v>28</v>
      </c>
      <c r="M52" s="1" t="s">
        <v>144</v>
      </c>
      <c r="N52" s="4" t="s">
        <v>145</v>
      </c>
      <c r="O52" s="25">
        <f>3/15</f>
        <v>0.2</v>
      </c>
      <c r="P52" s="25" t="str">
        <f t="shared" si="7"/>
        <v>Math 202 [MW 10:30 AM- 11:45 AM] [G 205]</v>
      </c>
      <c r="Q52" s="11">
        <f t="shared" si="6"/>
        <v>0.4375</v>
      </c>
      <c r="R52" s="11">
        <f t="shared" si="8"/>
        <v>1</v>
      </c>
    </row>
    <row r="53" spans="1:18">
      <c r="A53" s="11">
        <v>65</v>
      </c>
      <c r="B53" s="6" t="s">
        <v>146</v>
      </c>
      <c r="C53" s="6" t="s">
        <v>77</v>
      </c>
      <c r="D53" s="7">
        <v>42223</v>
      </c>
      <c r="E53" s="6" t="s">
        <v>147</v>
      </c>
      <c r="F53" s="6"/>
      <c r="G53" s="6" t="s">
        <v>28</v>
      </c>
      <c r="H53" s="6" t="s">
        <v>29</v>
      </c>
      <c r="I53" s="7" t="s">
        <v>22</v>
      </c>
      <c r="J53" s="6" t="s">
        <v>30</v>
      </c>
      <c r="K53" s="29">
        <v>42240</v>
      </c>
      <c r="L53" s="8">
        <v>29</v>
      </c>
      <c r="M53" s="6" t="s">
        <v>127</v>
      </c>
      <c r="N53" s="9" t="s">
        <v>148</v>
      </c>
      <c r="O53" s="25">
        <f t="shared" si="9"/>
        <v>0.33333333333333331</v>
      </c>
      <c r="P53" s="25" t="str">
        <f t="shared" si="7"/>
        <v>Math 203 [MW 08:00 AM- 10:15 AM] [G 207]</v>
      </c>
      <c r="Q53" s="11">
        <f t="shared" si="6"/>
        <v>0.33333333333333331</v>
      </c>
      <c r="R53" s="11">
        <f t="shared" si="8"/>
        <v>1</v>
      </c>
    </row>
    <row r="54" spans="1:18">
      <c r="A54" s="11">
        <v>40</v>
      </c>
      <c r="B54" s="6" t="s">
        <v>146</v>
      </c>
      <c r="C54" s="6" t="s">
        <v>39</v>
      </c>
      <c r="D54" s="7">
        <v>41892</v>
      </c>
      <c r="E54" s="6" t="s">
        <v>147</v>
      </c>
      <c r="F54" s="6"/>
      <c r="G54" s="6" t="s">
        <v>28</v>
      </c>
      <c r="H54" s="6" t="s">
        <v>85</v>
      </c>
      <c r="I54" s="7" t="s">
        <v>22</v>
      </c>
      <c r="J54" s="6" t="s">
        <v>126</v>
      </c>
      <c r="K54" s="29">
        <v>42240</v>
      </c>
      <c r="L54" s="8">
        <v>42</v>
      </c>
      <c r="M54" s="6" t="s">
        <v>41</v>
      </c>
      <c r="N54" s="9" t="s">
        <v>149</v>
      </c>
      <c r="O54" s="25">
        <f t="shared" si="9"/>
        <v>0.33333333333333331</v>
      </c>
      <c r="P54" s="25" t="str">
        <f t="shared" si="7"/>
        <v>Math 203 [MW 10:30 AM- 12:45 PM] [G 209]</v>
      </c>
      <c r="Q54" s="11">
        <f t="shared" si="6"/>
        <v>0.4375</v>
      </c>
      <c r="R54" s="11">
        <f t="shared" si="8"/>
        <v>1</v>
      </c>
    </row>
    <row r="55" spans="1:18">
      <c r="A55" s="11">
        <v>37</v>
      </c>
      <c r="B55" s="6" t="s">
        <v>146</v>
      </c>
      <c r="C55" s="6" t="s">
        <v>18</v>
      </c>
      <c r="D55" s="7">
        <v>41889</v>
      </c>
      <c r="E55" s="6" t="s">
        <v>147</v>
      </c>
      <c r="F55" s="6"/>
      <c r="G55" s="6" t="s">
        <v>28</v>
      </c>
      <c r="H55" s="6" t="s">
        <v>34</v>
      </c>
      <c r="I55" s="7" t="s">
        <v>22</v>
      </c>
      <c r="J55" s="6" t="s">
        <v>35</v>
      </c>
      <c r="K55" s="29">
        <v>42240</v>
      </c>
      <c r="L55" s="8">
        <v>33</v>
      </c>
      <c r="M55" s="6" t="s">
        <v>127</v>
      </c>
      <c r="N55" s="9" t="s">
        <v>150</v>
      </c>
      <c r="O55" s="25">
        <f t="shared" si="9"/>
        <v>0.33333333333333331</v>
      </c>
      <c r="P55" s="25" t="str">
        <f t="shared" si="7"/>
        <v>Math 203 [MW 01:00 PM- 03:15 PM] [G 207]</v>
      </c>
      <c r="Q55" s="11">
        <f t="shared" si="6"/>
        <v>0.54166666666666663</v>
      </c>
      <c r="R55" s="11">
        <f t="shared" si="8"/>
        <v>1</v>
      </c>
    </row>
    <row r="56" spans="1:18">
      <c r="A56" s="11">
        <v>82</v>
      </c>
      <c r="B56" s="6" t="s">
        <v>146</v>
      </c>
      <c r="C56" s="6" t="s">
        <v>151</v>
      </c>
      <c r="D56" s="7" t="s">
        <v>152</v>
      </c>
      <c r="E56" s="6" t="s">
        <v>147</v>
      </c>
      <c r="F56" s="6" t="s">
        <v>153</v>
      </c>
      <c r="G56" s="6" t="s">
        <v>20</v>
      </c>
      <c r="H56" s="6" t="s">
        <v>154</v>
      </c>
      <c r="I56" s="7" t="s">
        <v>22</v>
      </c>
      <c r="J56" s="6" t="s">
        <v>155</v>
      </c>
      <c r="K56" s="29">
        <v>42240</v>
      </c>
      <c r="L56" s="8">
        <v>5</v>
      </c>
      <c r="M56" s="6" t="s">
        <v>207</v>
      </c>
      <c r="N56" s="9" t="s">
        <v>121</v>
      </c>
      <c r="O56" s="25">
        <f t="shared" si="9"/>
        <v>0.33333333333333331</v>
      </c>
      <c r="P56" s="25" t="str">
        <f t="shared" si="7"/>
        <v>Math 203 [TuTh 02:00 PM- 04:15 PM] [E 255]</v>
      </c>
      <c r="Q56" s="11">
        <f t="shared" si="6"/>
        <v>0.58333333333333337</v>
      </c>
      <c r="R56" s="11">
        <f t="shared" si="8"/>
        <v>2</v>
      </c>
    </row>
    <row r="57" spans="1:18">
      <c r="A57" s="11">
        <v>41</v>
      </c>
      <c r="B57" s="6" t="s">
        <v>146</v>
      </c>
      <c r="C57" s="6" t="s">
        <v>49</v>
      </c>
      <c r="D57" s="7">
        <v>41893</v>
      </c>
      <c r="E57" s="6" t="s">
        <v>147</v>
      </c>
      <c r="F57" s="6"/>
      <c r="G57" s="6" t="s">
        <v>28</v>
      </c>
      <c r="H57" s="6" t="s">
        <v>45</v>
      </c>
      <c r="I57" s="7" t="s">
        <v>22</v>
      </c>
      <c r="J57" s="6" t="s">
        <v>46</v>
      </c>
      <c r="K57" s="29">
        <v>42240</v>
      </c>
      <c r="L57" s="8">
        <v>42</v>
      </c>
      <c r="M57" s="6" t="s">
        <v>41</v>
      </c>
      <c r="N57" s="9" t="s">
        <v>156</v>
      </c>
      <c r="O57" s="25">
        <f t="shared" si="9"/>
        <v>0.33333333333333331</v>
      </c>
      <c r="P57" s="25" t="str">
        <f t="shared" si="7"/>
        <v>Math 203 [MW 07:00 PM- 09:15 PM] [G 209]</v>
      </c>
      <c r="Q57" s="11">
        <f t="shared" si="6"/>
        <v>0.79166666666666663</v>
      </c>
      <c r="R57" s="11">
        <f t="shared" si="8"/>
        <v>1</v>
      </c>
    </row>
    <row r="58" spans="1:18">
      <c r="A58" s="11">
        <v>78</v>
      </c>
      <c r="B58" s="6" t="s">
        <v>146</v>
      </c>
      <c r="C58" s="6" t="s">
        <v>102</v>
      </c>
      <c r="D58" s="7">
        <v>42552</v>
      </c>
      <c r="E58" s="6" t="s">
        <v>147</v>
      </c>
      <c r="F58" s="6"/>
      <c r="G58" s="6" t="s">
        <v>20</v>
      </c>
      <c r="H58" s="6" t="s">
        <v>29</v>
      </c>
      <c r="I58" s="7" t="s">
        <v>22</v>
      </c>
      <c r="J58" s="6" t="s">
        <v>30</v>
      </c>
      <c r="K58" s="29">
        <v>42240</v>
      </c>
      <c r="L58" s="8">
        <v>42</v>
      </c>
      <c r="M58" s="6" t="s">
        <v>41</v>
      </c>
      <c r="N58" s="9" t="s">
        <v>148</v>
      </c>
      <c r="O58" s="25">
        <f t="shared" si="9"/>
        <v>0.33333333333333331</v>
      </c>
      <c r="P58" s="25" t="str">
        <f t="shared" si="7"/>
        <v>Math 203 [TuTh 08:00 AM- 10:15 AM] [G 209]</v>
      </c>
      <c r="Q58" s="11">
        <f t="shared" si="6"/>
        <v>0.33333333333333331</v>
      </c>
      <c r="R58" s="11">
        <f t="shared" si="8"/>
        <v>2</v>
      </c>
    </row>
    <row r="59" spans="1:18">
      <c r="A59" s="11">
        <v>68</v>
      </c>
      <c r="B59" s="6" t="s">
        <v>146</v>
      </c>
      <c r="C59" s="6" t="s">
        <v>82</v>
      </c>
      <c r="D59" s="7">
        <v>42269</v>
      </c>
      <c r="E59" s="6" t="s">
        <v>147</v>
      </c>
      <c r="F59" s="6"/>
      <c r="G59" s="6" t="s">
        <v>20</v>
      </c>
      <c r="H59" s="6" t="s">
        <v>157</v>
      </c>
      <c r="I59" s="7" t="s">
        <v>22</v>
      </c>
      <c r="J59" s="6" t="s">
        <v>113</v>
      </c>
      <c r="K59" s="29">
        <v>42240</v>
      </c>
      <c r="L59" s="8">
        <v>44</v>
      </c>
      <c r="M59" s="6" t="s">
        <v>88</v>
      </c>
      <c r="N59" s="9" t="s">
        <v>128</v>
      </c>
      <c r="O59" s="25">
        <f t="shared" si="9"/>
        <v>0.33333333333333331</v>
      </c>
      <c r="P59" s="25" t="str">
        <f t="shared" si="7"/>
        <v>Math 203 [TuTh 09:30 AM- 11:45 AM] [F 200]</v>
      </c>
      <c r="Q59" s="11">
        <f t="shared" si="6"/>
        <v>0.39583333333333331</v>
      </c>
      <c r="R59" s="11">
        <f t="shared" si="8"/>
        <v>2</v>
      </c>
    </row>
    <row r="60" spans="1:18">
      <c r="A60" s="11">
        <v>39</v>
      </c>
      <c r="B60" s="6" t="s">
        <v>146</v>
      </c>
      <c r="C60" s="6" t="s">
        <v>44</v>
      </c>
      <c r="D60" s="7">
        <v>41891</v>
      </c>
      <c r="E60" s="6" t="s">
        <v>147</v>
      </c>
      <c r="F60" s="6"/>
      <c r="G60" s="6" t="s">
        <v>20</v>
      </c>
      <c r="H60" s="6" t="s">
        <v>34</v>
      </c>
      <c r="I60" s="7" t="s">
        <v>22</v>
      </c>
      <c r="J60" s="6" t="s">
        <v>35</v>
      </c>
      <c r="K60" s="29">
        <v>42240</v>
      </c>
      <c r="L60" s="8">
        <v>42</v>
      </c>
      <c r="M60" s="6" t="s">
        <v>41</v>
      </c>
      <c r="N60" s="9" t="s">
        <v>48</v>
      </c>
      <c r="O60" s="25">
        <f t="shared" si="9"/>
        <v>0.33333333333333331</v>
      </c>
      <c r="P60" s="25" t="str">
        <f t="shared" si="7"/>
        <v>Math 203 [TuTh 01:00 PM- 03:15 PM] [G 209]</v>
      </c>
      <c r="Q60" s="11">
        <f t="shared" si="6"/>
        <v>0.54166666666666663</v>
      </c>
      <c r="R60" s="11">
        <f t="shared" si="8"/>
        <v>2</v>
      </c>
    </row>
    <row r="61" spans="1:18">
      <c r="A61" s="11">
        <v>72</v>
      </c>
      <c r="B61" s="6" t="s">
        <v>146</v>
      </c>
      <c r="C61" s="6" t="s">
        <v>90</v>
      </c>
      <c r="D61" s="7">
        <v>42334</v>
      </c>
      <c r="E61" s="6" t="s">
        <v>147</v>
      </c>
      <c r="F61" s="6"/>
      <c r="G61" s="6" t="s">
        <v>20</v>
      </c>
      <c r="H61" s="6" t="s">
        <v>136</v>
      </c>
      <c r="I61" s="7" t="s">
        <v>22</v>
      </c>
      <c r="J61" s="6" t="s">
        <v>64</v>
      </c>
      <c r="K61" s="29">
        <v>42240</v>
      </c>
      <c r="L61" s="8">
        <v>42</v>
      </c>
      <c r="M61" s="6" t="s">
        <v>144</v>
      </c>
      <c r="N61" s="9" t="s">
        <v>158</v>
      </c>
      <c r="O61" s="25">
        <f t="shared" si="9"/>
        <v>0.33333333333333331</v>
      </c>
      <c r="P61" s="25" t="str">
        <f t="shared" si="7"/>
        <v>Math 203 [TuTh 04:30 PM- 06:45 PM] [G 205]</v>
      </c>
      <c r="Q61" s="11">
        <f t="shared" si="6"/>
        <v>0.6875</v>
      </c>
      <c r="R61" s="11">
        <f t="shared" si="8"/>
        <v>2</v>
      </c>
    </row>
    <row r="62" spans="1:18">
      <c r="A62" s="11">
        <v>38</v>
      </c>
      <c r="B62" s="6" t="s">
        <v>146</v>
      </c>
      <c r="C62" s="6" t="s">
        <v>33</v>
      </c>
      <c r="D62" s="7">
        <v>41890</v>
      </c>
      <c r="E62" s="6" t="s">
        <v>147</v>
      </c>
      <c r="F62" s="6"/>
      <c r="G62" s="6" t="s">
        <v>20</v>
      </c>
      <c r="H62" s="6" t="s">
        <v>45</v>
      </c>
      <c r="I62" s="7" t="s">
        <v>22</v>
      </c>
      <c r="J62" s="6" t="s">
        <v>46</v>
      </c>
      <c r="K62" s="29">
        <v>42240</v>
      </c>
      <c r="L62" s="8">
        <v>42</v>
      </c>
      <c r="M62" s="6" t="s">
        <v>41</v>
      </c>
      <c r="N62" s="9" t="s">
        <v>211</v>
      </c>
      <c r="O62" s="25">
        <f t="shared" si="9"/>
        <v>0.33333333333333331</v>
      </c>
      <c r="P62" s="25" t="str">
        <f t="shared" si="7"/>
        <v>Math 203 [TuTh 07:00 PM- 09:15 PM] [G 209]</v>
      </c>
      <c r="Q62" s="11">
        <f t="shared" si="6"/>
        <v>0.79166666666666663</v>
      </c>
      <c r="R62" s="11">
        <f t="shared" si="8"/>
        <v>2</v>
      </c>
    </row>
    <row r="63" spans="1:18">
      <c r="A63" s="11">
        <v>42</v>
      </c>
      <c r="B63" s="6" t="s">
        <v>146</v>
      </c>
      <c r="C63" s="6" t="s">
        <v>74</v>
      </c>
      <c r="D63" s="7">
        <v>41894</v>
      </c>
      <c r="E63" s="6" t="s">
        <v>147</v>
      </c>
      <c r="F63" s="6"/>
      <c r="G63" s="6" t="s">
        <v>97</v>
      </c>
      <c r="H63" s="6" t="s">
        <v>98</v>
      </c>
      <c r="I63" s="7" t="s">
        <v>22</v>
      </c>
      <c r="J63" s="6" t="s">
        <v>138</v>
      </c>
      <c r="K63" s="29">
        <v>42240</v>
      </c>
      <c r="L63" s="8">
        <v>42</v>
      </c>
      <c r="M63" s="6" t="s">
        <v>41</v>
      </c>
      <c r="N63" s="9" t="s">
        <v>124</v>
      </c>
      <c r="O63" s="25">
        <f t="shared" si="9"/>
        <v>0.33333333333333331</v>
      </c>
      <c r="P63" s="25" t="str">
        <f t="shared" si="7"/>
        <v>Math 203 [S 09:00 AM- 01:50 PM] [G 209]</v>
      </c>
      <c r="Q63" s="11">
        <f t="shared" si="6"/>
        <v>0.375</v>
      </c>
      <c r="R63" s="11">
        <f t="shared" si="8"/>
        <v>3</v>
      </c>
    </row>
    <row r="64" spans="1:18">
      <c r="A64" s="11">
        <v>69</v>
      </c>
      <c r="B64" s="6" t="s">
        <v>146</v>
      </c>
      <c r="C64" s="6" t="s">
        <v>93</v>
      </c>
      <c r="D64" s="7">
        <v>42270</v>
      </c>
      <c r="E64" s="6" t="s">
        <v>147</v>
      </c>
      <c r="F64" s="6"/>
      <c r="G64" s="6" t="s">
        <v>103</v>
      </c>
      <c r="H64" s="6"/>
      <c r="I64" s="7"/>
      <c r="J64" s="6"/>
      <c r="K64" s="29">
        <v>42240</v>
      </c>
      <c r="L64" s="8">
        <v>40</v>
      </c>
      <c r="M64" s="6" t="s">
        <v>104</v>
      </c>
      <c r="N64" s="9" t="s">
        <v>128</v>
      </c>
      <c r="O64" s="25">
        <f t="shared" si="9"/>
        <v>0.33333333333333331</v>
      </c>
      <c r="P64" s="25" t="str">
        <f t="shared" si="7"/>
        <v>Math 203 [  ] [HYBRID]</v>
      </c>
      <c r="R64" s="11">
        <f t="shared" si="8"/>
        <v>4</v>
      </c>
    </row>
    <row r="65" spans="1:18">
      <c r="A65" s="11">
        <v>70</v>
      </c>
      <c r="B65" s="1" t="s">
        <v>159</v>
      </c>
      <c r="C65" s="1" t="s">
        <v>18</v>
      </c>
      <c r="D65" s="2">
        <v>42292</v>
      </c>
      <c r="E65" s="1" t="s">
        <v>160</v>
      </c>
      <c r="F65" s="1"/>
      <c r="G65" s="1" t="s">
        <v>20</v>
      </c>
      <c r="H65" s="1" t="s">
        <v>154</v>
      </c>
      <c r="I65" s="2" t="s">
        <v>22</v>
      </c>
      <c r="J65" s="1" t="s">
        <v>35</v>
      </c>
      <c r="K65" s="28">
        <v>42240</v>
      </c>
      <c r="L65" s="3">
        <v>29</v>
      </c>
      <c r="M65" s="1" t="s">
        <v>208</v>
      </c>
      <c r="N65" s="4" t="s">
        <v>158</v>
      </c>
      <c r="O65" s="25">
        <f>3/15</f>
        <v>0.2</v>
      </c>
      <c r="P65" s="25" t="str">
        <f t="shared" si="7"/>
        <v>Math 208 [TuTh 02:00 PM- 03:15 PM] [St Cntr 4th Floor]</v>
      </c>
      <c r="Q65" s="11">
        <f>TIMEVALUE(H65)</f>
        <v>0.58333333333333337</v>
      </c>
      <c r="R65" s="11">
        <f t="shared" si="8"/>
        <v>2</v>
      </c>
    </row>
    <row r="66" spans="1:18">
      <c r="A66" s="11">
        <v>55</v>
      </c>
      <c r="B66" s="6" t="s">
        <v>161</v>
      </c>
      <c r="C66" s="6" t="s">
        <v>162</v>
      </c>
      <c r="D66" s="7" t="s">
        <v>163</v>
      </c>
      <c r="E66" s="6" t="s">
        <v>164</v>
      </c>
      <c r="F66" s="6"/>
      <c r="G66" s="6" t="s">
        <v>103</v>
      </c>
      <c r="H66" s="6"/>
      <c r="I66" s="7"/>
      <c r="J66" s="6"/>
      <c r="K66" s="29">
        <v>42240</v>
      </c>
      <c r="L66" s="8">
        <v>40</v>
      </c>
      <c r="M66" s="6"/>
      <c r="N66" s="9" t="s">
        <v>165</v>
      </c>
      <c r="O66" s="25">
        <v>0.75</v>
      </c>
      <c r="P66" s="25" t="str">
        <f t="shared" si="7"/>
        <v>Math 210A-D [  ] []</v>
      </c>
      <c r="R66" s="11">
        <f t="shared" si="8"/>
        <v>4</v>
      </c>
    </row>
    <row r="67" spans="1:18">
      <c r="A67" s="11">
        <v>59</v>
      </c>
      <c r="B67" s="6" t="s">
        <v>166</v>
      </c>
      <c r="C67" s="6" t="s">
        <v>162</v>
      </c>
      <c r="D67" s="7" t="s">
        <v>167</v>
      </c>
      <c r="E67" s="6" t="s">
        <v>168</v>
      </c>
      <c r="F67" s="6"/>
      <c r="G67" s="6" t="s">
        <v>103</v>
      </c>
      <c r="H67" s="6"/>
      <c r="I67" s="7"/>
      <c r="J67" s="6"/>
      <c r="K67" s="29">
        <v>42240</v>
      </c>
      <c r="L67" s="8">
        <v>40</v>
      </c>
      <c r="M67" s="6"/>
      <c r="N67" s="9" t="s">
        <v>165</v>
      </c>
      <c r="O67" s="25"/>
      <c r="P67" s="25" t="str">
        <f t="shared" si="7"/>
        <v>Math 211A-D [  ] []</v>
      </c>
      <c r="R67" s="11">
        <f t="shared" si="8"/>
        <v>4</v>
      </c>
    </row>
    <row r="68" spans="1:18">
      <c r="A68" s="11">
        <v>43</v>
      </c>
      <c r="B68" s="6" t="s">
        <v>169</v>
      </c>
      <c r="C68" s="6" t="s">
        <v>162</v>
      </c>
      <c r="D68" s="7" t="s">
        <v>170</v>
      </c>
      <c r="E68" s="6" t="s">
        <v>171</v>
      </c>
      <c r="F68" s="6"/>
      <c r="G68" s="6" t="s">
        <v>103</v>
      </c>
      <c r="H68" s="6"/>
      <c r="I68" s="7"/>
      <c r="J68" s="6"/>
      <c r="K68" s="29">
        <v>42240</v>
      </c>
      <c r="L68" s="8">
        <v>40</v>
      </c>
      <c r="M68" s="6"/>
      <c r="N68" s="9" t="s">
        <v>165</v>
      </c>
      <c r="O68" s="25"/>
      <c r="P68" s="25" t="str">
        <f t="shared" si="7"/>
        <v>Math 220A-G [  ] []</v>
      </c>
      <c r="R68" s="11">
        <f t="shared" si="8"/>
        <v>4</v>
      </c>
    </row>
    <row r="69" spans="1:18">
      <c r="A69" s="11">
        <v>85</v>
      </c>
      <c r="B69" s="1" t="s">
        <v>172</v>
      </c>
      <c r="C69" s="1" t="s">
        <v>18</v>
      </c>
      <c r="D69" s="2">
        <v>42667</v>
      </c>
      <c r="E69" s="1" t="s">
        <v>173</v>
      </c>
      <c r="F69" s="1"/>
      <c r="G69" s="1" t="s">
        <v>28</v>
      </c>
      <c r="H69" s="1" t="s">
        <v>91</v>
      </c>
      <c r="I69" s="2" t="s">
        <v>22</v>
      </c>
      <c r="J69" s="1" t="s">
        <v>92</v>
      </c>
      <c r="K69" s="28">
        <v>42240</v>
      </c>
      <c r="L69" s="3">
        <v>30</v>
      </c>
      <c r="M69" s="1" t="s">
        <v>174</v>
      </c>
      <c r="N69" s="4" t="s">
        <v>42</v>
      </c>
      <c r="O69" s="27">
        <f>4/15</f>
        <v>0.26666666666666666</v>
      </c>
      <c r="P69" s="25" t="str">
        <f t="shared" si="7"/>
        <v>Math 221 [MW 03:00 PM- 04:50 PM] [A 120]</v>
      </c>
      <c r="Q69" s="11">
        <f t="shared" ref="Q69:Q87" si="10">TIMEVALUE(H69)</f>
        <v>0.625</v>
      </c>
      <c r="R69" s="11">
        <f t="shared" si="8"/>
        <v>1</v>
      </c>
    </row>
    <row r="70" spans="1:18">
      <c r="A70" s="11">
        <v>66</v>
      </c>
      <c r="B70" s="6" t="s">
        <v>175</v>
      </c>
      <c r="C70" s="6" t="s">
        <v>44</v>
      </c>
      <c r="D70" s="7">
        <v>42224</v>
      </c>
      <c r="E70" s="6" t="s">
        <v>176</v>
      </c>
      <c r="F70" s="6"/>
      <c r="G70" s="6" t="s">
        <v>28</v>
      </c>
      <c r="H70" s="6" t="s">
        <v>34</v>
      </c>
      <c r="I70" s="7" t="s">
        <v>22</v>
      </c>
      <c r="J70" s="6" t="s">
        <v>177</v>
      </c>
      <c r="K70" s="29">
        <v>42240</v>
      </c>
      <c r="L70" s="8">
        <v>33</v>
      </c>
      <c r="M70" s="6" t="s">
        <v>47</v>
      </c>
      <c r="N70" s="9" t="s">
        <v>25</v>
      </c>
      <c r="O70" s="25">
        <f>3/15</f>
        <v>0.2</v>
      </c>
      <c r="P70" s="25" t="str">
        <f t="shared" si="7"/>
        <v>Math 250 [MW 01:00 PM- 02:15 PM] [G 246]</v>
      </c>
      <c r="Q70" s="11">
        <f t="shared" si="10"/>
        <v>0.54166666666666663</v>
      </c>
      <c r="R70" s="11">
        <f t="shared" si="8"/>
        <v>1</v>
      </c>
    </row>
    <row r="71" spans="1:18">
      <c r="A71" s="11">
        <v>83</v>
      </c>
      <c r="B71" s="6" t="s">
        <v>175</v>
      </c>
      <c r="C71" s="6" t="s">
        <v>33</v>
      </c>
      <c r="D71" s="7">
        <v>42610</v>
      </c>
      <c r="E71" s="6" t="s">
        <v>176</v>
      </c>
      <c r="F71" s="6" t="s">
        <v>178</v>
      </c>
      <c r="G71" s="6" t="s">
        <v>28</v>
      </c>
      <c r="H71" s="6" t="s">
        <v>34</v>
      </c>
      <c r="I71" s="7" t="s">
        <v>22</v>
      </c>
      <c r="J71" s="6" t="s">
        <v>177</v>
      </c>
      <c r="K71" s="29">
        <v>42240</v>
      </c>
      <c r="L71" s="8">
        <v>0</v>
      </c>
      <c r="M71" s="6" t="s">
        <v>50</v>
      </c>
      <c r="N71" s="9" t="s">
        <v>105</v>
      </c>
      <c r="O71" s="25">
        <f t="shared" ref="O71:O84" si="11">3/15</f>
        <v>0.2</v>
      </c>
      <c r="P71" s="25" t="str">
        <f t="shared" ref="P71:P91" si="12">CONCATENATE("Math ",B71," [",G71," ",H71,I71," ",J71,"] [",M71,"]")</f>
        <v>Math 250 [MW 01:00 PM- 02:15 PM] [F 201]</v>
      </c>
      <c r="Q71" s="11">
        <f t="shared" si="10"/>
        <v>0.54166666666666663</v>
      </c>
      <c r="R71" s="11">
        <f t="shared" ref="R71:R91" si="13">IF(G71="MW",1,IF(G71="TuTh",2,IF(G71="S",3,4)))</f>
        <v>1</v>
      </c>
    </row>
    <row r="72" spans="1:18">
      <c r="A72" s="11">
        <v>73</v>
      </c>
      <c r="B72" s="6" t="s">
        <v>175</v>
      </c>
      <c r="C72" s="6" t="s">
        <v>39</v>
      </c>
      <c r="D72" s="7">
        <v>42434</v>
      </c>
      <c r="E72" s="6" t="s">
        <v>176</v>
      </c>
      <c r="F72" s="6"/>
      <c r="G72" s="6" t="s">
        <v>28</v>
      </c>
      <c r="H72" s="6" t="s">
        <v>45</v>
      </c>
      <c r="I72" s="7" t="s">
        <v>22</v>
      </c>
      <c r="J72" s="6" t="s">
        <v>179</v>
      </c>
      <c r="K72" s="29">
        <v>42240</v>
      </c>
      <c r="L72" s="8">
        <v>33</v>
      </c>
      <c r="M72" s="6" t="s">
        <v>127</v>
      </c>
      <c r="N72" s="9" t="s">
        <v>180</v>
      </c>
      <c r="O72" s="25">
        <f t="shared" si="11"/>
        <v>0.2</v>
      </c>
      <c r="P72" s="25" t="str">
        <f t="shared" si="12"/>
        <v>Math 250 [MW 07:00 PM- 08:15 PM] [G 207]</v>
      </c>
      <c r="Q72" s="11">
        <f t="shared" si="10"/>
        <v>0.79166666666666663</v>
      </c>
      <c r="R72" s="11">
        <f t="shared" si="13"/>
        <v>1</v>
      </c>
    </row>
    <row r="73" spans="1:18">
      <c r="A73" s="11">
        <v>50</v>
      </c>
      <c r="B73" s="6" t="s">
        <v>175</v>
      </c>
      <c r="C73" s="6" t="s">
        <v>18</v>
      </c>
      <c r="D73" s="7">
        <v>41902</v>
      </c>
      <c r="E73" s="6" t="s">
        <v>176</v>
      </c>
      <c r="F73" s="6"/>
      <c r="G73" s="6" t="s">
        <v>20</v>
      </c>
      <c r="H73" s="6" t="s">
        <v>85</v>
      </c>
      <c r="I73" s="7" t="s">
        <v>22</v>
      </c>
      <c r="J73" s="6" t="s">
        <v>113</v>
      </c>
      <c r="K73" s="29">
        <v>42240</v>
      </c>
      <c r="L73" s="8">
        <v>33</v>
      </c>
      <c r="M73" s="6" t="s">
        <v>127</v>
      </c>
      <c r="N73" s="9" t="s">
        <v>83</v>
      </c>
      <c r="O73" s="25">
        <f t="shared" si="11"/>
        <v>0.2</v>
      </c>
      <c r="P73" s="25" t="str">
        <f t="shared" si="12"/>
        <v>Math 250 [TuTh 10:30 AM- 11:45 AM] [G 207]</v>
      </c>
      <c r="Q73" s="11">
        <f t="shared" si="10"/>
        <v>0.4375</v>
      </c>
      <c r="R73" s="11">
        <f t="shared" si="13"/>
        <v>2</v>
      </c>
    </row>
    <row r="74" spans="1:18">
      <c r="A74" s="11">
        <v>75</v>
      </c>
      <c r="B74" s="6" t="s">
        <v>175</v>
      </c>
      <c r="C74" s="6" t="s">
        <v>102</v>
      </c>
      <c r="D74" s="7">
        <v>42457</v>
      </c>
      <c r="E74" s="6" t="s">
        <v>176</v>
      </c>
      <c r="F74" s="6" t="s">
        <v>178</v>
      </c>
      <c r="G74" s="6" t="s">
        <v>20</v>
      </c>
      <c r="H74" s="6" t="s">
        <v>34</v>
      </c>
      <c r="I74" s="7" t="s">
        <v>22</v>
      </c>
      <c r="J74" s="6" t="s">
        <v>177</v>
      </c>
      <c r="K74" s="29">
        <v>42240</v>
      </c>
      <c r="L74" s="8">
        <v>0</v>
      </c>
      <c r="M74" s="6" t="s">
        <v>127</v>
      </c>
      <c r="N74" s="9" t="s">
        <v>105</v>
      </c>
      <c r="O74" s="25">
        <f t="shared" si="11"/>
        <v>0.2</v>
      </c>
      <c r="P74" s="25" t="str">
        <f t="shared" si="12"/>
        <v>Math 250 [TuTh 01:00 PM- 02:15 PM] [G 207]</v>
      </c>
      <c r="Q74" s="11">
        <f t="shared" si="10"/>
        <v>0.54166666666666663</v>
      </c>
      <c r="R74" s="11">
        <f t="shared" si="13"/>
        <v>2</v>
      </c>
    </row>
    <row r="75" spans="1:18">
      <c r="A75" s="11">
        <v>74</v>
      </c>
      <c r="B75" s="6" t="s">
        <v>175</v>
      </c>
      <c r="C75" s="6" t="s">
        <v>77</v>
      </c>
      <c r="D75" s="7">
        <v>42435</v>
      </c>
      <c r="E75" s="6" t="s">
        <v>176</v>
      </c>
      <c r="F75" s="6"/>
      <c r="G75" s="6" t="s">
        <v>20</v>
      </c>
      <c r="H75" s="6" t="s">
        <v>63</v>
      </c>
      <c r="I75" s="7" t="s">
        <v>22</v>
      </c>
      <c r="J75" s="6" t="s">
        <v>64</v>
      </c>
      <c r="K75" s="29">
        <v>42240</v>
      </c>
      <c r="L75" s="8">
        <v>33</v>
      </c>
      <c r="M75" s="6" t="s">
        <v>181</v>
      </c>
      <c r="N75" s="9" t="s">
        <v>139</v>
      </c>
      <c r="O75" s="25">
        <f t="shared" si="11"/>
        <v>0.2</v>
      </c>
      <c r="P75" s="25" t="str">
        <f t="shared" si="12"/>
        <v>Math 250 [TuTh 05:30 PM- 06:45 PM] [E 201A]</v>
      </c>
      <c r="Q75" s="11">
        <f t="shared" si="10"/>
        <v>0.72916666666666663</v>
      </c>
      <c r="R75" s="11">
        <f t="shared" si="13"/>
        <v>2</v>
      </c>
    </row>
    <row r="76" spans="1:18">
      <c r="A76" s="11">
        <v>67</v>
      </c>
      <c r="B76" s="6" t="s">
        <v>175</v>
      </c>
      <c r="C76" s="6" t="s">
        <v>49</v>
      </c>
      <c r="D76" s="7">
        <v>42229</v>
      </c>
      <c r="E76" s="6" t="s">
        <v>176</v>
      </c>
      <c r="F76" s="6"/>
      <c r="G76" s="6" t="s">
        <v>20</v>
      </c>
      <c r="H76" s="6" t="s">
        <v>45</v>
      </c>
      <c r="I76" s="7" t="s">
        <v>22</v>
      </c>
      <c r="J76" s="6" t="s">
        <v>179</v>
      </c>
      <c r="K76" s="29">
        <v>42240</v>
      </c>
      <c r="L76" s="8">
        <v>33</v>
      </c>
      <c r="M76" s="6" t="s">
        <v>127</v>
      </c>
      <c r="N76" s="9" t="s">
        <v>96</v>
      </c>
      <c r="O76" s="25">
        <f t="shared" si="11"/>
        <v>0.2</v>
      </c>
      <c r="P76" s="25" t="str">
        <f t="shared" si="12"/>
        <v>Math 250 [TuTh 07:00 PM- 08:15 PM] [G 207]</v>
      </c>
      <c r="Q76" s="11">
        <f t="shared" si="10"/>
        <v>0.79166666666666663</v>
      </c>
      <c r="R76" s="11">
        <f t="shared" si="13"/>
        <v>2</v>
      </c>
    </row>
    <row r="77" spans="1:18">
      <c r="B77" s="6" t="s">
        <v>175</v>
      </c>
      <c r="C77" s="6" t="s">
        <v>74</v>
      </c>
      <c r="D77" s="7" t="s">
        <v>182</v>
      </c>
      <c r="E77" s="6" t="s">
        <v>176</v>
      </c>
      <c r="F77" s="6"/>
      <c r="G77" s="6" t="s">
        <v>28</v>
      </c>
      <c r="H77" s="6" t="s">
        <v>91</v>
      </c>
      <c r="I77" s="7" t="s">
        <v>22</v>
      </c>
      <c r="J77" s="6" t="s">
        <v>155</v>
      </c>
      <c r="K77" s="29">
        <v>42240</v>
      </c>
      <c r="L77" s="8">
        <v>33</v>
      </c>
      <c r="M77" s="6" t="s">
        <v>31</v>
      </c>
      <c r="N77" s="9" t="s">
        <v>183</v>
      </c>
      <c r="O77" s="25">
        <f>3/15</f>
        <v>0.2</v>
      </c>
      <c r="P77" s="25" t="str">
        <f t="shared" si="12"/>
        <v>Math 250 [MW 03:00 PM- 04:15 PM] [G 206]</v>
      </c>
      <c r="R77" s="11">
        <f t="shared" si="13"/>
        <v>1</v>
      </c>
    </row>
    <row r="78" spans="1:18">
      <c r="A78" s="11">
        <v>51</v>
      </c>
      <c r="B78" s="1" t="s">
        <v>184</v>
      </c>
      <c r="C78" s="1" t="s">
        <v>18</v>
      </c>
      <c r="D78" s="2">
        <v>41903</v>
      </c>
      <c r="E78" s="1" t="s">
        <v>185</v>
      </c>
      <c r="F78" s="1"/>
      <c r="G78" s="1" t="s">
        <v>28</v>
      </c>
      <c r="H78" s="1" t="s">
        <v>98</v>
      </c>
      <c r="I78" s="2" t="s">
        <v>22</v>
      </c>
      <c r="J78" s="1" t="s">
        <v>30</v>
      </c>
      <c r="K78" s="28">
        <v>42240</v>
      </c>
      <c r="L78" s="3">
        <v>32</v>
      </c>
      <c r="M78" s="1" t="s">
        <v>36</v>
      </c>
      <c r="N78" s="4" t="s">
        <v>149</v>
      </c>
      <c r="O78" s="25">
        <f t="shared" si="11"/>
        <v>0.2</v>
      </c>
      <c r="P78" s="25" t="str">
        <f t="shared" si="12"/>
        <v>Math 253 [MW 09:00 AM- 10:15 AM] [G 211]</v>
      </c>
      <c r="Q78" s="11">
        <f t="shared" si="10"/>
        <v>0.375</v>
      </c>
      <c r="R78" s="11">
        <f t="shared" si="13"/>
        <v>1</v>
      </c>
    </row>
    <row r="79" spans="1:18">
      <c r="A79" s="11">
        <v>54</v>
      </c>
      <c r="B79" s="1" t="s">
        <v>184</v>
      </c>
      <c r="C79" s="1" t="s">
        <v>102</v>
      </c>
      <c r="D79" s="2">
        <v>41906</v>
      </c>
      <c r="E79" s="1" t="s">
        <v>185</v>
      </c>
      <c r="F79" s="1"/>
      <c r="G79" s="1" t="s">
        <v>28</v>
      </c>
      <c r="H79" s="1" t="s">
        <v>34</v>
      </c>
      <c r="I79" s="2" t="s">
        <v>22</v>
      </c>
      <c r="J79" s="1" t="s">
        <v>177</v>
      </c>
      <c r="K79" s="28">
        <v>42240</v>
      </c>
      <c r="L79" s="3">
        <v>40</v>
      </c>
      <c r="M79" s="1" t="s">
        <v>41</v>
      </c>
      <c r="N79" s="4" t="s">
        <v>145</v>
      </c>
      <c r="O79" s="25">
        <f t="shared" si="11"/>
        <v>0.2</v>
      </c>
      <c r="P79" s="25" t="str">
        <f t="shared" si="12"/>
        <v>Math 253 [MW 01:00 PM- 02:15 PM] [G 209]</v>
      </c>
      <c r="Q79" s="11">
        <f t="shared" si="10"/>
        <v>0.54166666666666663</v>
      </c>
      <c r="R79" s="11">
        <f t="shared" si="13"/>
        <v>1</v>
      </c>
    </row>
    <row r="80" spans="1:18">
      <c r="A80" s="11">
        <v>53</v>
      </c>
      <c r="B80" s="1" t="s">
        <v>184</v>
      </c>
      <c r="C80" s="1" t="s">
        <v>77</v>
      </c>
      <c r="D80" s="2">
        <v>41905</v>
      </c>
      <c r="E80" s="1" t="s">
        <v>185</v>
      </c>
      <c r="F80" s="1"/>
      <c r="G80" s="1" t="s">
        <v>28</v>
      </c>
      <c r="H80" s="1" t="s">
        <v>63</v>
      </c>
      <c r="I80" s="2" t="s">
        <v>22</v>
      </c>
      <c r="J80" s="1" t="s">
        <v>64</v>
      </c>
      <c r="K80" s="28">
        <v>42240</v>
      </c>
      <c r="L80" s="3">
        <v>32</v>
      </c>
      <c r="M80" s="1" t="s">
        <v>24</v>
      </c>
      <c r="N80" s="4" t="s">
        <v>156</v>
      </c>
      <c r="O80" s="25">
        <f t="shared" si="11"/>
        <v>0.2</v>
      </c>
      <c r="P80" s="25" t="str">
        <f t="shared" si="12"/>
        <v>Math 253 [MW 05:30 PM- 06:45 PM] [G 210]</v>
      </c>
      <c r="Q80" s="11">
        <f t="shared" si="10"/>
        <v>0.72916666666666663</v>
      </c>
      <c r="R80" s="11">
        <f t="shared" si="13"/>
        <v>1</v>
      </c>
    </row>
    <row r="81" spans="1:18">
      <c r="A81" s="11">
        <v>86</v>
      </c>
      <c r="B81" s="1" t="s">
        <v>184</v>
      </c>
      <c r="C81" s="1" t="s">
        <v>39</v>
      </c>
      <c r="D81" s="2">
        <v>42946</v>
      </c>
      <c r="E81" s="1" t="s">
        <v>185</v>
      </c>
      <c r="F81" s="1"/>
      <c r="G81" s="1" t="s">
        <v>20</v>
      </c>
      <c r="H81" s="1" t="s">
        <v>29</v>
      </c>
      <c r="I81" s="2" t="s">
        <v>22</v>
      </c>
      <c r="J81" s="1" t="s">
        <v>186</v>
      </c>
      <c r="K81" s="28">
        <v>42240</v>
      </c>
      <c r="L81" s="3">
        <v>40</v>
      </c>
      <c r="M81" s="1" t="s">
        <v>100</v>
      </c>
      <c r="N81" s="4" t="s">
        <v>120</v>
      </c>
      <c r="O81" s="25">
        <f t="shared" si="11"/>
        <v>0.2</v>
      </c>
      <c r="P81" s="25" t="str">
        <f t="shared" si="12"/>
        <v>Math 253 [TuTh 08:00 AM- 09:15 AM] [G 203]</v>
      </c>
      <c r="Q81" s="11">
        <f t="shared" si="10"/>
        <v>0.33333333333333331</v>
      </c>
      <c r="R81" s="11">
        <f t="shared" si="13"/>
        <v>2</v>
      </c>
    </row>
    <row r="82" spans="1:18">
      <c r="A82" s="11">
        <v>89</v>
      </c>
      <c r="B82" s="1" t="s">
        <v>184</v>
      </c>
      <c r="C82" s="1" t="s">
        <v>74</v>
      </c>
      <c r="D82" s="2" t="s">
        <v>187</v>
      </c>
      <c r="E82" s="1" t="s">
        <v>185</v>
      </c>
      <c r="F82" s="1" t="s">
        <v>132</v>
      </c>
      <c r="G82" s="1" t="s">
        <v>20</v>
      </c>
      <c r="H82" s="1" t="s">
        <v>98</v>
      </c>
      <c r="I82" s="2" t="s">
        <v>22</v>
      </c>
      <c r="J82" s="1" t="s">
        <v>30</v>
      </c>
      <c r="K82" s="28">
        <v>42240</v>
      </c>
      <c r="L82" s="3">
        <v>0</v>
      </c>
      <c r="M82" s="1" t="s">
        <v>188</v>
      </c>
      <c r="N82" s="4" t="s">
        <v>180</v>
      </c>
      <c r="O82" s="25">
        <f t="shared" si="11"/>
        <v>0.2</v>
      </c>
      <c r="P82" s="25" t="str">
        <f t="shared" si="12"/>
        <v>Math 253 [TuTh 09:00 AM- 10:15 AM] [A 203]</v>
      </c>
      <c r="Q82" s="11">
        <f t="shared" si="10"/>
        <v>0.375</v>
      </c>
      <c r="R82" s="11">
        <f t="shared" si="13"/>
        <v>2</v>
      </c>
    </row>
    <row r="83" spans="1:18">
      <c r="A83" s="11">
        <v>79</v>
      </c>
      <c r="B83" s="1" t="s">
        <v>184</v>
      </c>
      <c r="C83" s="1" t="s">
        <v>33</v>
      </c>
      <c r="D83" s="2">
        <v>42553</v>
      </c>
      <c r="E83" s="1" t="s">
        <v>185</v>
      </c>
      <c r="F83" s="1"/>
      <c r="G83" s="1" t="s">
        <v>20</v>
      </c>
      <c r="H83" s="1" t="s">
        <v>34</v>
      </c>
      <c r="I83" s="2" t="s">
        <v>22</v>
      </c>
      <c r="J83" s="1" t="s">
        <v>177</v>
      </c>
      <c r="K83" s="28">
        <v>42240</v>
      </c>
      <c r="L83" s="3">
        <v>32</v>
      </c>
      <c r="M83" s="1" t="s">
        <v>209</v>
      </c>
      <c r="N83" s="4" t="s">
        <v>101</v>
      </c>
      <c r="O83" s="25">
        <f t="shared" si="11"/>
        <v>0.2</v>
      </c>
      <c r="P83" s="25" t="str">
        <f t="shared" si="12"/>
        <v>Math 253 [TuTh 01:00 PM- 02:15 PM] [EV 4]</v>
      </c>
      <c r="Q83" s="11">
        <f t="shared" si="10"/>
        <v>0.54166666666666663</v>
      </c>
      <c r="R83" s="11">
        <f t="shared" si="13"/>
        <v>2</v>
      </c>
    </row>
    <row r="84" spans="1:18">
      <c r="A84" s="11">
        <v>52</v>
      </c>
      <c r="B84" s="1" t="s">
        <v>184</v>
      </c>
      <c r="C84" s="1" t="s">
        <v>49</v>
      </c>
      <c r="D84" s="2">
        <v>41904</v>
      </c>
      <c r="E84" s="1" t="s">
        <v>185</v>
      </c>
      <c r="F84" s="1"/>
      <c r="G84" s="1" t="s">
        <v>97</v>
      </c>
      <c r="H84" s="1" t="s">
        <v>98</v>
      </c>
      <c r="I84" s="2" t="s">
        <v>22</v>
      </c>
      <c r="J84" s="1" t="s">
        <v>23</v>
      </c>
      <c r="K84" s="28">
        <v>42240</v>
      </c>
      <c r="L84" s="3">
        <v>32</v>
      </c>
      <c r="M84" s="1" t="s">
        <v>31</v>
      </c>
      <c r="N84" s="4" t="s">
        <v>56</v>
      </c>
      <c r="O84" s="25">
        <f t="shared" si="11"/>
        <v>0.2</v>
      </c>
      <c r="P84" s="25" t="str">
        <f t="shared" si="12"/>
        <v>Math 253 [S 09:00 AM- 11:50 AM] [G 206]</v>
      </c>
      <c r="Q84" s="11">
        <f t="shared" si="10"/>
        <v>0.375</v>
      </c>
      <c r="R84" s="11">
        <f t="shared" si="13"/>
        <v>3</v>
      </c>
    </row>
    <row r="85" spans="1:18">
      <c r="A85" s="11">
        <v>81</v>
      </c>
      <c r="B85" s="6" t="s">
        <v>189</v>
      </c>
      <c r="C85" s="6" t="s">
        <v>190</v>
      </c>
      <c r="D85" s="7" t="s">
        <v>191</v>
      </c>
      <c r="E85" s="6" t="s">
        <v>192</v>
      </c>
      <c r="F85" s="6" t="s">
        <v>153</v>
      </c>
      <c r="G85" s="6" t="s">
        <v>20</v>
      </c>
      <c r="H85" s="6" t="s">
        <v>136</v>
      </c>
      <c r="I85" s="7" t="s">
        <v>22</v>
      </c>
      <c r="J85" s="6" t="s">
        <v>72</v>
      </c>
      <c r="K85" s="29">
        <v>42240</v>
      </c>
      <c r="L85" s="8">
        <v>0</v>
      </c>
      <c r="M85" s="6" t="s">
        <v>193</v>
      </c>
      <c r="N85" s="9" t="s">
        <v>121</v>
      </c>
      <c r="O85" s="27">
        <f>2/15*0.8</f>
        <v>0.10666666666666667</v>
      </c>
      <c r="P85" s="25" t="str">
        <f t="shared" si="12"/>
        <v>Math 501 [TuTh 04:30 PM- 05:20 PM] [E 202B]</v>
      </c>
      <c r="Q85" s="11">
        <f t="shared" si="10"/>
        <v>0.6875</v>
      </c>
      <c r="R85" s="11">
        <f t="shared" si="13"/>
        <v>2</v>
      </c>
    </row>
    <row r="86" spans="1:18">
      <c r="A86" s="11">
        <v>84</v>
      </c>
      <c r="B86" s="6" t="s">
        <v>189</v>
      </c>
      <c r="C86" s="6" t="s">
        <v>194</v>
      </c>
      <c r="D86" s="7">
        <v>42611</v>
      </c>
      <c r="E86" s="6" t="s">
        <v>192</v>
      </c>
      <c r="F86" s="6" t="s">
        <v>178</v>
      </c>
      <c r="G86" s="6" t="s">
        <v>195</v>
      </c>
      <c r="H86" s="6" t="s">
        <v>196</v>
      </c>
      <c r="I86" s="7" t="s">
        <v>22</v>
      </c>
      <c r="J86" s="6" t="s">
        <v>197</v>
      </c>
      <c r="K86" s="29">
        <v>42240</v>
      </c>
      <c r="L86" s="8">
        <v>0</v>
      </c>
      <c r="M86" s="6" t="s">
        <v>100</v>
      </c>
      <c r="N86" s="9" t="s">
        <v>105</v>
      </c>
      <c r="O86" s="27">
        <f>1.5/15*0.8</f>
        <v>8.0000000000000016E-2</v>
      </c>
      <c r="P86" s="25" t="str">
        <f t="shared" si="12"/>
        <v>Math 501 [M 02:30 PM- 03:45 PM] [G 203]</v>
      </c>
      <c r="Q86" s="11">
        <f t="shared" si="10"/>
        <v>0.60416666666666663</v>
      </c>
      <c r="R86" s="11">
        <f t="shared" si="13"/>
        <v>4</v>
      </c>
    </row>
    <row r="87" spans="1:18">
      <c r="A87" s="11">
        <v>87</v>
      </c>
      <c r="B87" s="6" t="s">
        <v>189</v>
      </c>
      <c r="C87" s="6" t="s">
        <v>198</v>
      </c>
      <c r="D87" s="7">
        <v>42947</v>
      </c>
      <c r="E87" s="6" t="s">
        <v>192</v>
      </c>
      <c r="F87" s="6" t="s">
        <v>178</v>
      </c>
      <c r="G87" s="6" t="s">
        <v>199</v>
      </c>
      <c r="H87" s="6" t="s">
        <v>196</v>
      </c>
      <c r="I87" s="7" t="s">
        <v>22</v>
      </c>
      <c r="J87" s="6" t="s">
        <v>197</v>
      </c>
      <c r="K87" s="29">
        <v>42240</v>
      </c>
      <c r="L87" s="8">
        <v>0</v>
      </c>
      <c r="M87" s="6" t="s">
        <v>100</v>
      </c>
      <c r="N87" s="9" t="s">
        <v>105</v>
      </c>
      <c r="O87" s="27">
        <f>1.5/15*0.8</f>
        <v>8.0000000000000016E-2</v>
      </c>
      <c r="P87" s="25" t="str">
        <f t="shared" si="12"/>
        <v>Math 501 [Tu 02:30 PM- 03:45 PM] [G 203]</v>
      </c>
      <c r="Q87" s="11">
        <f t="shared" si="10"/>
        <v>0.60416666666666663</v>
      </c>
      <c r="R87" s="11">
        <f t="shared" si="13"/>
        <v>4</v>
      </c>
    </row>
    <row r="88" spans="1:18">
      <c r="B88" s="1" t="s">
        <v>200</v>
      </c>
      <c r="C88" s="3"/>
      <c r="D88" s="2"/>
      <c r="E88" s="3"/>
      <c r="F88" s="3"/>
      <c r="G88" s="1" t="s">
        <v>28</v>
      </c>
      <c r="H88" s="1" t="s">
        <v>109</v>
      </c>
      <c r="I88" s="5"/>
      <c r="J88" s="1" t="s">
        <v>34</v>
      </c>
      <c r="K88" s="3"/>
      <c r="L88" s="3"/>
      <c r="M88" s="3"/>
      <c r="N88" s="4" t="s">
        <v>150</v>
      </c>
      <c r="O88" s="25">
        <f>4/15*0.8</f>
        <v>0.21333333333333335</v>
      </c>
      <c r="P88" s="25" t="str">
        <f t="shared" si="12"/>
        <v>Math Lab Hr [MW 11:00 AM 01:00 PM] []</v>
      </c>
      <c r="R88" s="11">
        <f t="shared" si="13"/>
        <v>1</v>
      </c>
    </row>
    <row r="89" spans="1:18">
      <c r="B89" s="1" t="s">
        <v>200</v>
      </c>
      <c r="C89" s="3"/>
      <c r="D89" s="2"/>
      <c r="E89" s="3"/>
      <c r="F89" s="3"/>
      <c r="G89" s="1" t="s">
        <v>20</v>
      </c>
      <c r="H89" s="1" t="s">
        <v>109</v>
      </c>
      <c r="I89" s="5"/>
      <c r="J89" s="1" t="s">
        <v>34</v>
      </c>
      <c r="K89" s="3"/>
      <c r="L89" s="3"/>
      <c r="M89" s="3"/>
      <c r="N89" s="4" t="s">
        <v>37</v>
      </c>
      <c r="O89" s="25">
        <f>4/15*0.8</f>
        <v>0.21333333333333335</v>
      </c>
      <c r="P89" s="25" t="str">
        <f t="shared" si="12"/>
        <v>Math Lab Hr [TuTh 11:00 AM 01:00 PM] []</v>
      </c>
      <c r="R89" s="11">
        <f t="shared" si="13"/>
        <v>2</v>
      </c>
    </row>
    <row r="90" spans="1:18">
      <c r="B90" s="1" t="s">
        <v>200</v>
      </c>
      <c r="C90" s="3"/>
      <c r="D90" s="2"/>
      <c r="E90" s="3"/>
      <c r="F90" s="3"/>
      <c r="G90" s="1" t="s">
        <v>28</v>
      </c>
      <c r="H90" s="1" t="s">
        <v>94</v>
      </c>
      <c r="I90" s="5"/>
      <c r="J90" s="1" t="s">
        <v>45</v>
      </c>
      <c r="K90" s="3"/>
      <c r="L90" s="3"/>
      <c r="M90" s="3"/>
      <c r="N90" s="4" t="s">
        <v>183</v>
      </c>
      <c r="O90" s="25">
        <f>4/15*0.8</f>
        <v>0.21333333333333335</v>
      </c>
      <c r="P90" s="25" t="str">
        <f t="shared" si="12"/>
        <v>Math Lab Hr [MW 05:00 PM 07:00 PM] []</v>
      </c>
      <c r="R90" s="11">
        <f t="shared" si="13"/>
        <v>1</v>
      </c>
    </row>
    <row r="91" spans="1:18">
      <c r="B91" s="1" t="s">
        <v>200</v>
      </c>
      <c r="C91" s="3"/>
      <c r="D91" s="2"/>
      <c r="E91" s="3"/>
      <c r="F91" s="3"/>
      <c r="G91" s="1" t="s">
        <v>20</v>
      </c>
      <c r="H91" s="1" t="s">
        <v>94</v>
      </c>
      <c r="I91" s="5"/>
      <c r="J91" s="1" t="s">
        <v>45</v>
      </c>
      <c r="K91" s="3"/>
      <c r="L91" s="3"/>
      <c r="M91" s="3"/>
      <c r="N91" s="4" t="s">
        <v>42</v>
      </c>
      <c r="O91" s="25">
        <f>4/15*0.8</f>
        <v>0.21333333333333335</v>
      </c>
      <c r="P91" s="25" t="str">
        <f t="shared" si="12"/>
        <v>Math Lab Hr [TuTh 05:00 PM 07:00 PM] []</v>
      </c>
      <c r="R91" s="11">
        <f t="shared" si="13"/>
        <v>2</v>
      </c>
    </row>
  </sheetData>
  <mergeCells count="4">
    <mergeCell ref="B1:M1"/>
    <mergeCell ref="B2:M2"/>
    <mergeCell ref="B3:M3"/>
    <mergeCell ref="B4:M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opLeftCell="B1" workbookViewId="0">
      <selection activeCell="N3" sqref="N3"/>
    </sheetView>
  </sheetViews>
  <sheetFormatPr baseColWidth="10" defaultColWidth="9.83203125" defaultRowHeight="15" x14ac:dyDescent="0"/>
  <cols>
    <col min="1" max="1" width="4.1640625" style="11" hidden="1" customWidth="1"/>
    <col min="2" max="2" width="7.1640625" style="16" customWidth="1"/>
    <col min="3" max="3" width="4" style="11" customWidth="1"/>
    <col min="4" max="4" width="11.1640625" style="17" customWidth="1"/>
    <col min="5" max="5" width="0" style="11" hidden="1" customWidth="1"/>
    <col min="6" max="6" width="19.83203125" style="11" customWidth="1"/>
    <col min="7" max="7" width="6.5" style="11" customWidth="1"/>
    <col min="8" max="8" width="8.33203125" style="11" customWidth="1"/>
    <col min="9" max="9" width="2" style="18" customWidth="1"/>
    <col min="10" max="10" width="8.33203125" style="11" customWidth="1"/>
    <col min="11" max="11" width="0" style="11" hidden="1" customWidth="1"/>
    <col min="12" max="12" width="6.6640625" style="11" customWidth="1"/>
    <col min="13" max="13" width="13" style="11" customWidth="1"/>
    <col min="14" max="14" width="14" style="11" customWidth="1"/>
    <col min="15" max="15" width="6.83203125" style="13" hidden="1" customWidth="1"/>
    <col min="16" max="16" width="38.33203125" style="13" hidden="1" customWidth="1"/>
    <col min="17" max="17" width="14.83203125" style="11" hidden="1" customWidth="1"/>
    <col min="18" max="18" width="9.5" style="11" hidden="1" customWidth="1"/>
    <col min="19" max="16384" width="9.83203125" style="11"/>
  </cols>
  <sheetData>
    <row r="1" spans="1:18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2"/>
    </row>
    <row r="2" spans="1:18" ht="20"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4"/>
    </row>
    <row r="3" spans="1:18" ht="16">
      <c r="B3" s="37" t="s">
        <v>212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15"/>
    </row>
    <row r="4" spans="1:18" ht="27" customHeight="1">
      <c r="B4" s="38" t="s">
        <v>202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15"/>
    </row>
    <row r="5" spans="1:18" ht="16" thickBot="1"/>
    <row r="6" spans="1:18" ht="17" thickTop="1" thickBot="1">
      <c r="B6" s="19" t="s">
        <v>2</v>
      </c>
      <c r="C6" s="19" t="s">
        <v>3</v>
      </c>
      <c r="D6" s="20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20" t="s">
        <v>9</v>
      </c>
      <c r="J6" s="19" t="s">
        <v>10</v>
      </c>
      <c r="K6" s="19" t="s">
        <v>203</v>
      </c>
      <c r="L6" s="19" t="s">
        <v>11</v>
      </c>
      <c r="M6" s="19" t="s">
        <v>12</v>
      </c>
      <c r="N6" s="19" t="s">
        <v>13</v>
      </c>
      <c r="O6" s="21" t="s">
        <v>204</v>
      </c>
      <c r="P6" s="22" t="s">
        <v>14</v>
      </c>
      <c r="Q6" s="23" t="s">
        <v>15</v>
      </c>
      <c r="R6" s="23" t="s">
        <v>16</v>
      </c>
    </row>
    <row r="7" spans="1:18" ht="16" thickTop="1">
      <c r="A7" s="11">
        <v>18</v>
      </c>
      <c r="B7" s="30" t="s">
        <v>73</v>
      </c>
      <c r="C7" s="30" t="s">
        <v>39</v>
      </c>
      <c r="D7" s="31">
        <v>41870</v>
      </c>
      <c r="E7" s="30" t="s">
        <v>75</v>
      </c>
      <c r="F7" s="30"/>
      <c r="G7" s="30" t="s">
        <v>28</v>
      </c>
      <c r="H7" s="30" t="s">
        <v>45</v>
      </c>
      <c r="I7" s="31" t="s">
        <v>22</v>
      </c>
      <c r="J7" s="30" t="s">
        <v>80</v>
      </c>
      <c r="K7" s="32">
        <v>42240</v>
      </c>
      <c r="L7" s="33">
        <v>33</v>
      </c>
      <c r="M7" s="30" t="s">
        <v>24</v>
      </c>
      <c r="N7" s="34" t="s">
        <v>81</v>
      </c>
      <c r="O7" s="25">
        <f>4/15</f>
        <v>0.26666666666666666</v>
      </c>
      <c r="P7" s="25" t="str">
        <f>CONCATENATE("Math ",B7," [",G7," ",H7,I7," ",J7,"] [",M7,"]")</f>
        <v>Math 013 [MW 07:00 PM- 08:50 PM] [G 210]</v>
      </c>
      <c r="Q7" s="11">
        <f>TIMEVALUE(H7)</f>
        <v>0.79166666666666663</v>
      </c>
      <c r="R7" s="11">
        <f>IF(G7="MW",1,IF(G7="TuTh",2,IF(G7="S",3,4)))</f>
        <v>1</v>
      </c>
    </row>
    <row r="8" spans="1:18">
      <c r="A8" s="11">
        <v>8</v>
      </c>
      <c r="B8" s="6" t="s">
        <v>52</v>
      </c>
      <c r="C8" s="6" t="s">
        <v>33</v>
      </c>
      <c r="D8" s="7">
        <v>41860</v>
      </c>
      <c r="E8" s="6" t="s">
        <v>53</v>
      </c>
      <c r="F8" s="6"/>
      <c r="G8" s="6" t="s">
        <v>20</v>
      </c>
      <c r="H8" s="6" t="s">
        <v>45</v>
      </c>
      <c r="I8" s="7" t="s">
        <v>22</v>
      </c>
      <c r="J8" s="6" t="s">
        <v>46</v>
      </c>
      <c r="K8" s="29">
        <v>42240</v>
      </c>
      <c r="L8" s="8">
        <v>33</v>
      </c>
      <c r="M8" s="6" t="s">
        <v>24</v>
      </c>
      <c r="N8" s="9" t="s">
        <v>56</v>
      </c>
      <c r="O8" s="25">
        <f>5/15</f>
        <v>0.33333333333333331</v>
      </c>
      <c r="P8" s="25" t="str">
        <f>CONCATENATE("Math ",B8," [",G8," ",H8,I8," ",J8,"] [",M8,"]")</f>
        <v>Math 003B [TuTh 07:00 PM- 09:15 PM] [G 210]</v>
      </c>
      <c r="Q8" s="11">
        <f>TIMEVALUE(H8)</f>
        <v>0.79166666666666663</v>
      </c>
      <c r="R8" s="11">
        <f>IF(G8="MW",1,IF(G8="TuTh",2,IF(G8="S",3,4)))</f>
        <v>2</v>
      </c>
    </row>
    <row r="9" spans="1:18">
      <c r="A9" s="11">
        <v>52</v>
      </c>
      <c r="B9" s="6" t="s">
        <v>184</v>
      </c>
      <c r="C9" s="6" t="s">
        <v>49</v>
      </c>
      <c r="D9" s="7">
        <v>41904</v>
      </c>
      <c r="E9" s="6" t="s">
        <v>185</v>
      </c>
      <c r="F9" s="6"/>
      <c r="G9" s="6" t="s">
        <v>97</v>
      </c>
      <c r="H9" s="6" t="s">
        <v>98</v>
      </c>
      <c r="I9" s="7" t="s">
        <v>22</v>
      </c>
      <c r="J9" s="6" t="s">
        <v>23</v>
      </c>
      <c r="K9" s="29">
        <v>42240</v>
      </c>
      <c r="L9" s="8">
        <v>32</v>
      </c>
      <c r="M9" s="6" t="s">
        <v>31</v>
      </c>
      <c r="N9" s="9" t="s">
        <v>56</v>
      </c>
      <c r="O9" s="25">
        <f>3/15</f>
        <v>0.2</v>
      </c>
      <c r="P9" s="25" t="str">
        <f>CONCATENATE("Math ",B9," [",G9," ",H9,I9," ",J9,"] [",M9,"]")</f>
        <v>Math 253 [S 09:00 AM- 11:50 AM] [G 206]</v>
      </c>
      <c r="Q9" s="11">
        <f>TIMEVALUE(H9)</f>
        <v>0.375</v>
      </c>
      <c r="R9" s="11">
        <f>IF(G9="MW",1,IF(G9="TuTh",2,IF(G9="S",3,4)))</f>
        <v>3</v>
      </c>
    </row>
    <row r="10" spans="1:18">
      <c r="A10" s="11">
        <v>88</v>
      </c>
      <c r="B10" s="1" t="s">
        <v>122</v>
      </c>
      <c r="C10" s="1" t="s">
        <v>90</v>
      </c>
      <c r="D10" s="2" t="s">
        <v>131</v>
      </c>
      <c r="E10" s="1" t="s">
        <v>123</v>
      </c>
      <c r="F10" s="1" t="s">
        <v>132</v>
      </c>
      <c r="G10" s="1" t="s">
        <v>20</v>
      </c>
      <c r="H10" s="1" t="s">
        <v>98</v>
      </c>
      <c r="I10" s="2" t="s">
        <v>22</v>
      </c>
      <c r="J10" s="1" t="s">
        <v>133</v>
      </c>
      <c r="K10" s="28">
        <v>42240</v>
      </c>
      <c r="L10" s="3">
        <v>0</v>
      </c>
      <c r="M10" s="1" t="s">
        <v>134</v>
      </c>
      <c r="N10" s="4" t="s">
        <v>135</v>
      </c>
      <c r="O10" s="25">
        <f>5/15</f>
        <v>0.33333333333333331</v>
      </c>
      <c r="P10" s="25" t="str">
        <f>CONCATENATE("Math ",B10," [",G10," ",H10,I10," ",J10,"] [",M10,"]")</f>
        <v>Math 201 [TuTh 09:00 AM- 11:15 AM] [A 204]</v>
      </c>
      <c r="Q10" s="11">
        <f>TIMEVALUE(H10)</f>
        <v>0.375</v>
      </c>
      <c r="R10" s="11">
        <f>IF(G10="MW",1,IF(G10="TuTh",2,IF(G10="S",3,4)))</f>
        <v>2</v>
      </c>
    </row>
    <row r="11" spans="1:18">
      <c r="A11" s="11">
        <v>14</v>
      </c>
      <c r="B11" s="6" t="s">
        <v>67</v>
      </c>
      <c r="C11" s="6" t="s">
        <v>18</v>
      </c>
      <c r="D11" s="7">
        <v>41866</v>
      </c>
      <c r="E11" s="6" t="s">
        <v>68</v>
      </c>
      <c r="F11" s="6"/>
      <c r="G11" s="6" t="s">
        <v>20</v>
      </c>
      <c r="H11" s="6" t="s">
        <v>63</v>
      </c>
      <c r="I11" s="7" t="s">
        <v>22</v>
      </c>
      <c r="J11" s="6" t="s">
        <v>64</v>
      </c>
      <c r="K11" s="29">
        <v>42240</v>
      </c>
      <c r="L11" s="8">
        <v>43</v>
      </c>
      <c r="M11" s="6" t="s">
        <v>69</v>
      </c>
      <c r="N11" s="9" t="s">
        <v>60</v>
      </c>
      <c r="O11" s="25">
        <f>3/15</f>
        <v>0.2</v>
      </c>
      <c r="P11" s="25" t="str">
        <f>CONCATENATE("Math ",B11," [",G11," ",H11,I11," ",J11,"] [",M11,"]")</f>
        <v>Math 003F [TuTh 05:30 PM- 06:45 PM] [A 233]</v>
      </c>
      <c r="Q11" s="11">
        <f>TIMEVALUE(H11)</f>
        <v>0.72916666666666663</v>
      </c>
      <c r="R11" s="11">
        <f>IF(G11="MW",1,IF(G11="TuTh",2,IF(G11="S",3,4)))</f>
        <v>2</v>
      </c>
    </row>
    <row r="12" spans="1:18">
      <c r="A12" s="11">
        <v>11</v>
      </c>
      <c r="B12" s="6" t="s">
        <v>57</v>
      </c>
      <c r="C12" s="6" t="s">
        <v>18</v>
      </c>
      <c r="D12" s="7">
        <v>41863</v>
      </c>
      <c r="E12" s="6" t="s">
        <v>58</v>
      </c>
      <c r="F12" s="6"/>
      <c r="G12" s="6" t="s">
        <v>20</v>
      </c>
      <c r="H12" s="6" t="s">
        <v>45</v>
      </c>
      <c r="I12" s="7" t="s">
        <v>22</v>
      </c>
      <c r="J12" s="6" t="s">
        <v>46</v>
      </c>
      <c r="K12" s="29">
        <v>42240</v>
      </c>
      <c r="L12" s="8">
        <v>44</v>
      </c>
      <c r="M12" s="6" t="s">
        <v>50</v>
      </c>
      <c r="N12" s="9" t="s">
        <v>60</v>
      </c>
      <c r="O12" s="25">
        <f>5/15</f>
        <v>0.33333333333333331</v>
      </c>
      <c r="P12" s="25" t="str">
        <f>CONCATENATE("Math ",B12," [",G12," ",H12,I12," ",J12,"] [",M12,"]")</f>
        <v>Math 003C [TuTh 07:00 PM- 09:15 PM] [F 201]</v>
      </c>
      <c r="Q12" s="11">
        <f>TIMEVALUE(H12)</f>
        <v>0.79166666666666663</v>
      </c>
      <c r="R12" s="11">
        <f>IF(G12="MW",1,IF(G12="TuTh",2,IF(G12="S",3,4)))</f>
        <v>2</v>
      </c>
    </row>
    <row r="13" spans="1:18">
      <c r="A13" s="11">
        <v>65</v>
      </c>
      <c r="B13" s="1" t="s">
        <v>146</v>
      </c>
      <c r="C13" s="1" t="s">
        <v>77</v>
      </c>
      <c r="D13" s="2">
        <v>42223</v>
      </c>
      <c r="E13" s="1" t="s">
        <v>147</v>
      </c>
      <c r="F13" s="1"/>
      <c r="G13" s="1" t="s">
        <v>28</v>
      </c>
      <c r="H13" s="1" t="s">
        <v>29</v>
      </c>
      <c r="I13" s="2" t="s">
        <v>22</v>
      </c>
      <c r="J13" s="1" t="s">
        <v>30</v>
      </c>
      <c r="K13" s="28">
        <v>42240</v>
      </c>
      <c r="L13" s="3">
        <v>29</v>
      </c>
      <c r="M13" s="1" t="s">
        <v>127</v>
      </c>
      <c r="N13" s="4" t="s">
        <v>148</v>
      </c>
      <c r="O13" s="25">
        <f>5/15</f>
        <v>0.33333333333333331</v>
      </c>
      <c r="P13" s="25" t="str">
        <f>CONCATENATE("Math ",B13," [",G13," ",H13,I13," ",J13,"] [",M13,"]")</f>
        <v>Math 203 [MW 08:00 AM- 10:15 AM] [G 207]</v>
      </c>
      <c r="Q13" s="11">
        <f>TIMEVALUE(H13)</f>
        <v>0.33333333333333331</v>
      </c>
      <c r="R13" s="11">
        <f>IF(G13="MW",1,IF(G13="TuTh",2,IF(G13="S",3,4)))</f>
        <v>1</v>
      </c>
    </row>
    <row r="14" spans="1:18">
      <c r="A14" s="11">
        <v>78</v>
      </c>
      <c r="B14" s="1" t="s">
        <v>146</v>
      </c>
      <c r="C14" s="1" t="s">
        <v>102</v>
      </c>
      <c r="D14" s="2">
        <v>42552</v>
      </c>
      <c r="E14" s="1" t="s">
        <v>147</v>
      </c>
      <c r="F14" s="1"/>
      <c r="G14" s="1" t="s">
        <v>20</v>
      </c>
      <c r="H14" s="1" t="s">
        <v>29</v>
      </c>
      <c r="I14" s="2" t="s">
        <v>22</v>
      </c>
      <c r="J14" s="1" t="s">
        <v>30</v>
      </c>
      <c r="K14" s="28">
        <v>42240</v>
      </c>
      <c r="L14" s="3">
        <v>42</v>
      </c>
      <c r="M14" s="1" t="s">
        <v>41</v>
      </c>
      <c r="N14" s="4" t="s">
        <v>148</v>
      </c>
      <c r="O14" s="25">
        <f>5/15</f>
        <v>0.33333333333333331</v>
      </c>
      <c r="P14" s="25" t="str">
        <f>CONCATENATE("Math ",B14," [",G14," ",H14,I14," ",J14,"] [",M14,"]")</f>
        <v>Math 203 [TuTh 08:00 AM- 10:15 AM] [G 209]</v>
      </c>
      <c r="Q14" s="11">
        <f>TIMEVALUE(H14)</f>
        <v>0.33333333333333331</v>
      </c>
      <c r="R14" s="11">
        <f>IF(G14="MW",1,IF(G14="TuTh",2,IF(G14="S",3,4)))</f>
        <v>2</v>
      </c>
    </row>
    <row r="15" spans="1:18">
      <c r="A15" s="11">
        <v>22</v>
      </c>
      <c r="B15" s="6" t="s">
        <v>73</v>
      </c>
      <c r="C15" s="6" t="s">
        <v>74</v>
      </c>
      <c r="D15" s="7">
        <v>41874</v>
      </c>
      <c r="E15" s="6" t="s">
        <v>75</v>
      </c>
      <c r="F15" s="6"/>
      <c r="G15" s="6" t="s">
        <v>28</v>
      </c>
      <c r="H15" s="6" t="s">
        <v>29</v>
      </c>
      <c r="I15" s="7" t="s">
        <v>22</v>
      </c>
      <c r="J15" s="6" t="s">
        <v>76</v>
      </c>
      <c r="K15" s="29">
        <v>42240</v>
      </c>
      <c r="L15" s="8">
        <v>33</v>
      </c>
      <c r="M15" s="6" t="s">
        <v>24</v>
      </c>
      <c r="N15" s="9" t="s">
        <v>48</v>
      </c>
      <c r="O15" s="25">
        <f>4/15</f>
        <v>0.26666666666666666</v>
      </c>
      <c r="P15" s="25" t="str">
        <f>CONCATENATE("Math ",B15," [",G15," ",H15,I15," ",J15,"] [",M15,"]")</f>
        <v>Math 013 [MW 08:00 AM- 09:50 AM] [G 210]</v>
      </c>
      <c r="Q15" s="11">
        <f>TIMEVALUE(H15)</f>
        <v>0.33333333333333331</v>
      </c>
      <c r="R15" s="11">
        <f>IF(G15="MW",1,IF(G15="TuTh",2,IF(G15="S",3,4)))</f>
        <v>1</v>
      </c>
    </row>
    <row r="16" spans="1:18">
      <c r="A16" s="11">
        <v>15</v>
      </c>
      <c r="B16" s="6" t="s">
        <v>73</v>
      </c>
      <c r="C16" s="6" t="s">
        <v>18</v>
      </c>
      <c r="D16" s="7">
        <v>41867</v>
      </c>
      <c r="E16" s="6" t="s">
        <v>75</v>
      </c>
      <c r="F16" s="6"/>
      <c r="G16" s="6" t="s">
        <v>28</v>
      </c>
      <c r="H16" s="6" t="s">
        <v>21</v>
      </c>
      <c r="I16" s="7" t="s">
        <v>22</v>
      </c>
      <c r="J16" s="6" t="s">
        <v>23</v>
      </c>
      <c r="K16" s="29">
        <v>42240</v>
      </c>
      <c r="L16" s="8">
        <v>33</v>
      </c>
      <c r="M16" s="6" t="s">
        <v>24</v>
      </c>
      <c r="N16" s="9" t="s">
        <v>48</v>
      </c>
      <c r="O16" s="25">
        <f>4/15</f>
        <v>0.26666666666666666</v>
      </c>
      <c r="P16" s="25" t="str">
        <f>CONCATENATE("Math ",B16," [",G16," ",H16,I16," ",J16,"] [",M16,"]")</f>
        <v>Math 013 [MW 10:00 AM- 11:50 AM] [G 210]</v>
      </c>
      <c r="Q16" s="11">
        <f>TIMEVALUE(H16)</f>
        <v>0.41666666666666669</v>
      </c>
      <c r="R16" s="11">
        <f>IF(G16="MW",1,IF(G16="TuTh",2,IF(G16="S",3,4)))</f>
        <v>1</v>
      </c>
    </row>
    <row r="17" spans="1:18">
      <c r="A17" s="11">
        <v>3</v>
      </c>
      <c r="B17" s="6" t="s">
        <v>38</v>
      </c>
      <c r="C17" s="6" t="s">
        <v>18</v>
      </c>
      <c r="D17" s="7">
        <v>41855</v>
      </c>
      <c r="E17" s="6" t="s">
        <v>40</v>
      </c>
      <c r="F17" s="6"/>
      <c r="G17" s="6" t="s">
        <v>20</v>
      </c>
      <c r="H17" s="6" t="s">
        <v>29</v>
      </c>
      <c r="I17" s="7" t="s">
        <v>22</v>
      </c>
      <c r="J17" s="6" t="s">
        <v>30</v>
      </c>
      <c r="K17" s="29">
        <v>42240</v>
      </c>
      <c r="L17" s="8">
        <v>43</v>
      </c>
      <c r="M17" s="6" t="s">
        <v>47</v>
      </c>
      <c r="N17" s="9" t="s">
        <v>48</v>
      </c>
      <c r="O17" s="25">
        <f>5/15</f>
        <v>0.33333333333333331</v>
      </c>
      <c r="P17" s="25" t="str">
        <f>CONCATENATE("Math ",B17," [",G17," ",H17,I17," ",J17,"] [",M17,"]")</f>
        <v>Math 003A [TuTh 08:00 AM- 10:15 AM] [G 246]</v>
      </c>
      <c r="Q17" s="11">
        <f>TIMEVALUE(H17)</f>
        <v>0.33333333333333331</v>
      </c>
      <c r="R17" s="11">
        <f>IF(G17="MW",1,IF(G17="TuTh",2,IF(G17="S",3,4)))</f>
        <v>2</v>
      </c>
    </row>
    <row r="18" spans="1:18">
      <c r="A18" s="11">
        <v>39</v>
      </c>
      <c r="B18" s="6" t="s">
        <v>146</v>
      </c>
      <c r="C18" s="6" t="s">
        <v>44</v>
      </c>
      <c r="D18" s="7">
        <v>41891</v>
      </c>
      <c r="E18" s="6" t="s">
        <v>147</v>
      </c>
      <c r="F18" s="6"/>
      <c r="G18" s="6" t="s">
        <v>20</v>
      </c>
      <c r="H18" s="6" t="s">
        <v>34</v>
      </c>
      <c r="I18" s="7" t="s">
        <v>22</v>
      </c>
      <c r="J18" s="6" t="s">
        <v>35</v>
      </c>
      <c r="K18" s="29">
        <v>42240</v>
      </c>
      <c r="L18" s="8">
        <v>42</v>
      </c>
      <c r="M18" s="6" t="s">
        <v>41</v>
      </c>
      <c r="N18" s="9" t="s">
        <v>48</v>
      </c>
      <c r="O18" s="25">
        <f>5/15</f>
        <v>0.33333333333333331</v>
      </c>
      <c r="P18" s="25" t="str">
        <f>CONCATENATE("Math ",B18," [",G18," ",H18,I18," ",J18,"] [",M18,"]")</f>
        <v>Math 203 [TuTh 01:00 PM- 03:15 PM] [G 209]</v>
      </c>
      <c r="Q18" s="11">
        <f>TIMEVALUE(H18)</f>
        <v>0.54166666666666663</v>
      </c>
      <c r="R18" s="11">
        <f>IF(G18="MW",1,IF(G18="TuTh",2,IF(G18="S",3,4)))</f>
        <v>2</v>
      </c>
    </row>
    <row r="19" spans="1:18">
      <c r="B19" s="1" t="s">
        <v>175</v>
      </c>
      <c r="C19" s="1" t="s">
        <v>74</v>
      </c>
      <c r="D19" s="2" t="s">
        <v>182</v>
      </c>
      <c r="E19" s="1" t="s">
        <v>176</v>
      </c>
      <c r="F19" s="1"/>
      <c r="G19" s="1" t="s">
        <v>28</v>
      </c>
      <c r="H19" s="1" t="s">
        <v>91</v>
      </c>
      <c r="I19" s="2" t="s">
        <v>22</v>
      </c>
      <c r="J19" s="1" t="s">
        <v>155</v>
      </c>
      <c r="K19" s="28">
        <v>42240</v>
      </c>
      <c r="L19" s="3">
        <v>33</v>
      </c>
      <c r="M19" s="1" t="s">
        <v>31</v>
      </c>
      <c r="N19" s="4" t="s">
        <v>183</v>
      </c>
      <c r="O19" s="25">
        <f>3/15</f>
        <v>0.2</v>
      </c>
      <c r="P19" s="25" t="str">
        <f>CONCATENATE("Math ",B19," [",G19," ",H19,I19," ",J19,"] [",M19,"]")</f>
        <v>Math 250 [MW 03:00 PM- 04:15 PM] [G 206]</v>
      </c>
      <c r="R19" s="11">
        <f>IF(G19="MW",1,IF(G19="TuTh",2,IF(G19="S",3,4)))</f>
        <v>1</v>
      </c>
    </row>
    <row r="20" spans="1:18">
      <c r="B20" s="1" t="s">
        <v>200</v>
      </c>
      <c r="C20" s="3"/>
      <c r="D20" s="2"/>
      <c r="E20" s="3"/>
      <c r="F20" s="3"/>
      <c r="G20" s="1" t="s">
        <v>28</v>
      </c>
      <c r="H20" s="1" t="s">
        <v>94</v>
      </c>
      <c r="I20" s="5"/>
      <c r="J20" s="1" t="s">
        <v>45</v>
      </c>
      <c r="K20" s="3"/>
      <c r="L20" s="3"/>
      <c r="M20" s="3"/>
      <c r="N20" s="4" t="s">
        <v>183</v>
      </c>
      <c r="O20" s="25">
        <f>4/15*0.8</f>
        <v>0.21333333333333335</v>
      </c>
      <c r="P20" s="25" t="str">
        <f>CONCATENATE("Math ",B20," [",G20," ",H20,I20," ",J20,"] [",M20,"]")</f>
        <v>Math Lab Hr [MW 05:00 PM 07:00 PM] []</v>
      </c>
      <c r="R20" s="11">
        <f>IF(G20="MW",1,IF(G20="TuTh",2,IF(G20="S",3,4)))</f>
        <v>1</v>
      </c>
    </row>
    <row r="21" spans="1:18">
      <c r="A21" s="11">
        <v>70</v>
      </c>
      <c r="B21" s="6" t="s">
        <v>159</v>
      </c>
      <c r="C21" s="6" t="s">
        <v>18</v>
      </c>
      <c r="D21" s="7">
        <v>42292</v>
      </c>
      <c r="E21" s="6" t="s">
        <v>160</v>
      </c>
      <c r="F21" s="6"/>
      <c r="G21" s="6" t="s">
        <v>20</v>
      </c>
      <c r="H21" s="6" t="s">
        <v>154</v>
      </c>
      <c r="I21" s="7" t="s">
        <v>22</v>
      </c>
      <c r="J21" s="6" t="s">
        <v>35</v>
      </c>
      <c r="K21" s="29">
        <v>42240</v>
      </c>
      <c r="L21" s="8">
        <v>29</v>
      </c>
      <c r="M21" s="6" t="s">
        <v>208</v>
      </c>
      <c r="N21" s="9" t="s">
        <v>158</v>
      </c>
      <c r="O21" s="25">
        <f>3/15</f>
        <v>0.2</v>
      </c>
      <c r="P21" s="25" t="str">
        <f>CONCATENATE("Math ",B21," [",G21," ",H21,I21," ",J21,"] [",M21,"]")</f>
        <v>Math 208 [TuTh 02:00 PM- 03:15 PM] [St Cntr 4th Floor]</v>
      </c>
      <c r="Q21" s="11">
        <f>TIMEVALUE(H21)</f>
        <v>0.58333333333333337</v>
      </c>
      <c r="R21" s="11">
        <f>IF(G21="MW",1,IF(G21="TuTh",2,IF(G21="S",3,4)))</f>
        <v>2</v>
      </c>
    </row>
    <row r="22" spans="1:18">
      <c r="A22" s="11">
        <v>72</v>
      </c>
      <c r="B22" s="6" t="s">
        <v>146</v>
      </c>
      <c r="C22" s="6" t="s">
        <v>90</v>
      </c>
      <c r="D22" s="7">
        <v>42334</v>
      </c>
      <c r="E22" s="6" t="s">
        <v>147</v>
      </c>
      <c r="F22" s="6"/>
      <c r="G22" s="6" t="s">
        <v>20</v>
      </c>
      <c r="H22" s="6" t="s">
        <v>136</v>
      </c>
      <c r="I22" s="7" t="s">
        <v>22</v>
      </c>
      <c r="J22" s="6" t="s">
        <v>64</v>
      </c>
      <c r="K22" s="29">
        <v>42240</v>
      </c>
      <c r="L22" s="8">
        <v>42</v>
      </c>
      <c r="M22" s="6" t="s">
        <v>144</v>
      </c>
      <c r="N22" s="9" t="s">
        <v>158</v>
      </c>
      <c r="O22" s="25">
        <f>5/15</f>
        <v>0.33333333333333331</v>
      </c>
      <c r="P22" s="25" t="str">
        <f>CONCATENATE("Math ",B22," [",G22," ",H22,I22," ",J22,"] [",M22,"]")</f>
        <v>Math 203 [TuTh 04:30 PM- 06:45 PM] [G 205]</v>
      </c>
      <c r="Q22" s="11">
        <f>TIMEVALUE(H22)</f>
        <v>0.6875</v>
      </c>
      <c r="R22" s="11">
        <f>IF(G22="MW",1,IF(G22="TuTh",2,IF(G22="S",3,4)))</f>
        <v>2</v>
      </c>
    </row>
    <row r="23" spans="1:18">
      <c r="A23" s="11">
        <v>53</v>
      </c>
      <c r="B23" s="1" t="s">
        <v>184</v>
      </c>
      <c r="C23" s="1" t="s">
        <v>77</v>
      </c>
      <c r="D23" s="2">
        <v>41905</v>
      </c>
      <c r="E23" s="1" t="s">
        <v>185</v>
      </c>
      <c r="F23" s="1"/>
      <c r="G23" s="1" t="s">
        <v>28</v>
      </c>
      <c r="H23" s="1" t="s">
        <v>63</v>
      </c>
      <c r="I23" s="2" t="s">
        <v>22</v>
      </c>
      <c r="J23" s="1" t="s">
        <v>64</v>
      </c>
      <c r="K23" s="28">
        <v>42240</v>
      </c>
      <c r="L23" s="3">
        <v>32</v>
      </c>
      <c r="M23" s="1" t="s">
        <v>24</v>
      </c>
      <c r="N23" s="4" t="s">
        <v>156</v>
      </c>
      <c r="O23" s="25">
        <f>3/15</f>
        <v>0.2</v>
      </c>
      <c r="P23" s="25" t="str">
        <f>CONCATENATE("Math ",B23," [",G23," ",H23,I23," ",J23,"] [",M23,"]")</f>
        <v>Math 253 [MW 05:30 PM- 06:45 PM] [G 210]</v>
      </c>
      <c r="Q23" s="11">
        <f>TIMEVALUE(H23)</f>
        <v>0.72916666666666663</v>
      </c>
      <c r="R23" s="11">
        <f>IF(G23="MW",1,IF(G23="TuTh",2,IF(G23="S",3,4)))</f>
        <v>1</v>
      </c>
    </row>
    <row r="24" spans="1:18">
      <c r="A24" s="11">
        <v>41</v>
      </c>
      <c r="B24" s="1" t="s">
        <v>146</v>
      </c>
      <c r="C24" s="1" t="s">
        <v>49</v>
      </c>
      <c r="D24" s="2">
        <v>41893</v>
      </c>
      <c r="E24" s="1" t="s">
        <v>147</v>
      </c>
      <c r="F24" s="1"/>
      <c r="G24" s="1" t="s">
        <v>28</v>
      </c>
      <c r="H24" s="1" t="s">
        <v>45</v>
      </c>
      <c r="I24" s="2" t="s">
        <v>22</v>
      </c>
      <c r="J24" s="1" t="s">
        <v>46</v>
      </c>
      <c r="K24" s="28">
        <v>42240</v>
      </c>
      <c r="L24" s="3">
        <v>42</v>
      </c>
      <c r="M24" s="1" t="s">
        <v>41</v>
      </c>
      <c r="N24" s="4" t="s">
        <v>156</v>
      </c>
      <c r="O24" s="25">
        <f>5/15</f>
        <v>0.33333333333333331</v>
      </c>
      <c r="P24" s="25" t="str">
        <f>CONCATENATE("Math ",B24," [",G24," ",H24,I24," ",J24,"] [",M24,"]")</f>
        <v>Math 203 [MW 07:00 PM- 09:15 PM] [G 209]</v>
      </c>
      <c r="Q24" s="11">
        <f>TIMEVALUE(H24)</f>
        <v>0.79166666666666663</v>
      </c>
      <c r="R24" s="11">
        <f>IF(G24="MW",1,IF(G24="TuTh",2,IF(G24="S",3,4)))</f>
        <v>1</v>
      </c>
    </row>
    <row r="25" spans="1:18">
      <c r="A25" s="11">
        <v>37</v>
      </c>
      <c r="B25" s="6" t="s">
        <v>146</v>
      </c>
      <c r="C25" s="6" t="s">
        <v>18</v>
      </c>
      <c r="D25" s="7">
        <v>41889</v>
      </c>
      <c r="E25" s="6" t="s">
        <v>147</v>
      </c>
      <c r="F25" s="6"/>
      <c r="G25" s="6" t="s">
        <v>28</v>
      </c>
      <c r="H25" s="6" t="s">
        <v>34</v>
      </c>
      <c r="I25" s="7" t="s">
        <v>22</v>
      </c>
      <c r="J25" s="6" t="s">
        <v>35</v>
      </c>
      <c r="K25" s="29">
        <v>42240</v>
      </c>
      <c r="L25" s="8">
        <v>33</v>
      </c>
      <c r="M25" s="6" t="s">
        <v>127</v>
      </c>
      <c r="N25" s="9" t="s">
        <v>150</v>
      </c>
      <c r="O25" s="25">
        <f>5/15</f>
        <v>0.33333333333333331</v>
      </c>
      <c r="P25" s="25" t="str">
        <f>CONCATENATE("Math ",B25," [",G25," ",H25,I25," ",J25,"] [",M25,"]")</f>
        <v>Math 203 [MW 01:00 PM- 03:15 PM] [G 207]</v>
      </c>
      <c r="Q25" s="11">
        <f>TIMEVALUE(H25)</f>
        <v>0.54166666666666663</v>
      </c>
      <c r="R25" s="11">
        <f>IF(G25="MW",1,IF(G25="TuTh",2,IF(G25="S",3,4)))</f>
        <v>1</v>
      </c>
    </row>
    <row r="26" spans="1:18">
      <c r="B26" s="6" t="s">
        <v>200</v>
      </c>
      <c r="C26" s="8"/>
      <c r="D26" s="7"/>
      <c r="E26" s="8"/>
      <c r="F26" s="8"/>
      <c r="G26" s="6" t="s">
        <v>28</v>
      </c>
      <c r="H26" s="6" t="s">
        <v>109</v>
      </c>
      <c r="I26" s="10"/>
      <c r="J26" s="6" t="s">
        <v>34</v>
      </c>
      <c r="K26" s="8"/>
      <c r="L26" s="8"/>
      <c r="M26" s="8"/>
      <c r="N26" s="9" t="s">
        <v>150</v>
      </c>
      <c r="O26" s="25">
        <f>4/15*0.8</f>
        <v>0.21333333333333335</v>
      </c>
      <c r="P26" s="25" t="str">
        <f>CONCATENATE("Math ",B26," [",G26," ",H26,I26," ",J26,"] [",M26,"]")</f>
        <v>Math Lab Hr [MW 11:00 AM 01:00 PM] []</v>
      </c>
      <c r="R26" s="11">
        <f>IF(G26="MW",1,IF(G26="TuTh",2,IF(G26="S",3,4)))</f>
        <v>1</v>
      </c>
    </row>
    <row r="27" spans="1:18">
      <c r="B27" s="1" t="s">
        <v>106</v>
      </c>
      <c r="C27" s="1" t="s">
        <v>33</v>
      </c>
      <c r="D27" s="2" t="s">
        <v>108</v>
      </c>
      <c r="E27" s="1" t="s">
        <v>107</v>
      </c>
      <c r="F27" s="1" t="s">
        <v>84</v>
      </c>
      <c r="G27" s="1" t="s">
        <v>28</v>
      </c>
      <c r="H27" s="1" t="s">
        <v>109</v>
      </c>
      <c r="I27" s="2" t="s">
        <v>22</v>
      </c>
      <c r="J27" s="1" t="s">
        <v>110</v>
      </c>
      <c r="K27" s="28">
        <v>42240</v>
      </c>
      <c r="L27" s="3">
        <v>0</v>
      </c>
      <c r="M27" s="1" t="s">
        <v>205</v>
      </c>
      <c r="N27" s="4" t="s">
        <v>87</v>
      </c>
      <c r="O27" s="25">
        <f>3/15</f>
        <v>0.2</v>
      </c>
      <c r="P27" s="25" t="str">
        <f>CONCATENATE("Math ",B27," [",G27," ",H27,I27," ",J27,"] [",M27,"]")</f>
        <v>Math 015 [MW 11:00 AM- 12:15 PM] [FH 209B]</v>
      </c>
      <c r="R27" s="11">
        <f>IF(G27="MW",1,IF(G27="TuTh",2,IF(G27="S",3,4)))</f>
        <v>1</v>
      </c>
    </row>
    <row r="28" spans="1:18">
      <c r="A28" s="11">
        <v>19</v>
      </c>
      <c r="B28" s="1" t="s">
        <v>73</v>
      </c>
      <c r="C28" s="1" t="s">
        <v>49</v>
      </c>
      <c r="D28" s="2">
        <v>41871</v>
      </c>
      <c r="E28" s="1" t="s">
        <v>75</v>
      </c>
      <c r="F28" s="1" t="s">
        <v>84</v>
      </c>
      <c r="G28" s="1" t="s">
        <v>20</v>
      </c>
      <c r="H28" s="1" t="s">
        <v>85</v>
      </c>
      <c r="I28" s="2" t="s">
        <v>22</v>
      </c>
      <c r="J28" s="1" t="s">
        <v>86</v>
      </c>
      <c r="K28" s="28">
        <v>42240</v>
      </c>
      <c r="L28" s="3">
        <v>0</v>
      </c>
      <c r="M28" s="1" t="s">
        <v>205</v>
      </c>
      <c r="N28" s="4" t="s">
        <v>87</v>
      </c>
      <c r="O28" s="25">
        <f>4/15</f>
        <v>0.26666666666666666</v>
      </c>
      <c r="P28" s="25" t="str">
        <f>CONCATENATE("Math ",B28," [",G28," ",H28,I28," ",J28,"] [",M28,"]")</f>
        <v>Math 013 [TuTh 10:30 AM- 12:20 PM] [FH 209B]</v>
      </c>
      <c r="Q28" s="11">
        <f>TIMEVALUE(H28)</f>
        <v>0.4375</v>
      </c>
      <c r="R28" s="11">
        <f>IF(G28="MW",1,IF(G28="TuTh",2,IF(G28="S",3,4)))</f>
        <v>2</v>
      </c>
    </row>
    <row r="29" spans="1:18">
      <c r="A29" s="11">
        <v>24</v>
      </c>
      <c r="B29" s="1" t="s">
        <v>106</v>
      </c>
      <c r="C29" s="1" t="s">
        <v>18</v>
      </c>
      <c r="D29" s="2">
        <v>41876</v>
      </c>
      <c r="E29" s="1" t="s">
        <v>107</v>
      </c>
      <c r="F29" s="1"/>
      <c r="G29" s="1" t="s">
        <v>20</v>
      </c>
      <c r="H29" s="1" t="s">
        <v>63</v>
      </c>
      <c r="I29" s="2" t="s">
        <v>22</v>
      </c>
      <c r="J29" s="1" t="s">
        <v>64</v>
      </c>
      <c r="K29" s="28">
        <v>42240</v>
      </c>
      <c r="L29" s="3">
        <v>33</v>
      </c>
      <c r="M29" s="1" t="s">
        <v>31</v>
      </c>
      <c r="N29" s="4" t="s">
        <v>87</v>
      </c>
      <c r="O29" s="25">
        <f>3/15</f>
        <v>0.2</v>
      </c>
      <c r="P29" s="25" t="str">
        <f>CONCATENATE("Math ",B29," [",G29," ",H29,I29," ",J29,"] [",M29,"]")</f>
        <v>Math 015 [TuTh 05:30 PM- 06:45 PM] [G 206]</v>
      </c>
      <c r="Q29" s="11">
        <f>TIMEVALUE(H29)</f>
        <v>0.72916666666666663</v>
      </c>
      <c r="R29" s="11">
        <f>IF(G29="MW",1,IF(G29="TuTh",2,IF(G29="S",3,4)))</f>
        <v>2</v>
      </c>
    </row>
    <row r="30" spans="1:18">
      <c r="A30" s="11">
        <v>23</v>
      </c>
      <c r="B30" s="6" t="s">
        <v>73</v>
      </c>
      <c r="C30" s="6" t="s">
        <v>82</v>
      </c>
      <c r="D30" s="7">
        <v>41875</v>
      </c>
      <c r="E30" s="6" t="s">
        <v>75</v>
      </c>
      <c r="F30" s="6"/>
      <c r="G30" s="6" t="s">
        <v>20</v>
      </c>
      <c r="H30" s="6" t="s">
        <v>29</v>
      </c>
      <c r="I30" s="7" t="s">
        <v>22</v>
      </c>
      <c r="J30" s="6" t="s">
        <v>76</v>
      </c>
      <c r="K30" s="29">
        <v>42240</v>
      </c>
      <c r="L30" s="8">
        <v>33</v>
      </c>
      <c r="M30" s="6" t="s">
        <v>24</v>
      </c>
      <c r="N30" s="9" t="s">
        <v>83</v>
      </c>
      <c r="O30" s="25">
        <f>4/15</f>
        <v>0.26666666666666666</v>
      </c>
      <c r="P30" s="25" t="str">
        <f>CONCATENATE("Math ",B30," [",G30," ",H30,I30," ",J30,"] [",M30,"]")</f>
        <v>Math 013 [TuTh 08:00 AM- 09:50 AM] [G 210]</v>
      </c>
      <c r="Q30" s="11">
        <f>TIMEVALUE(H30)</f>
        <v>0.33333333333333331</v>
      </c>
      <c r="R30" s="11">
        <f>IF(G30="MW",1,IF(G30="TuTh",2,IF(G30="S",3,4)))</f>
        <v>2</v>
      </c>
    </row>
    <row r="31" spans="1:18">
      <c r="A31" s="11">
        <v>50</v>
      </c>
      <c r="B31" s="6" t="s">
        <v>175</v>
      </c>
      <c r="C31" s="6" t="s">
        <v>18</v>
      </c>
      <c r="D31" s="7">
        <v>41902</v>
      </c>
      <c r="E31" s="6" t="s">
        <v>176</v>
      </c>
      <c r="F31" s="6"/>
      <c r="G31" s="6" t="s">
        <v>20</v>
      </c>
      <c r="H31" s="6" t="s">
        <v>85</v>
      </c>
      <c r="I31" s="7" t="s">
        <v>22</v>
      </c>
      <c r="J31" s="6" t="s">
        <v>113</v>
      </c>
      <c r="K31" s="29">
        <v>42240</v>
      </c>
      <c r="L31" s="8">
        <v>33</v>
      </c>
      <c r="M31" s="6" t="s">
        <v>127</v>
      </c>
      <c r="N31" s="9" t="s">
        <v>83</v>
      </c>
      <c r="O31" s="25">
        <f>3/15</f>
        <v>0.2</v>
      </c>
      <c r="P31" s="25" t="str">
        <f>CONCATENATE("Math ",B31," [",G31," ",H31,I31," ",J31,"] [",M31,"]")</f>
        <v>Math 250 [TuTh 10:30 AM- 11:45 AM] [G 207]</v>
      </c>
      <c r="Q31" s="11">
        <f>TIMEVALUE(H31)</f>
        <v>0.4375</v>
      </c>
      <c r="R31" s="11">
        <f>IF(G31="MW",1,IF(G31="TuTh",2,IF(G31="S",3,4)))</f>
        <v>2</v>
      </c>
    </row>
    <row r="32" spans="1:18">
      <c r="A32" s="11">
        <v>36</v>
      </c>
      <c r="B32" s="1" t="s">
        <v>142</v>
      </c>
      <c r="C32" s="1" t="s">
        <v>18</v>
      </c>
      <c r="D32" s="2">
        <v>41888</v>
      </c>
      <c r="E32" s="1" t="s">
        <v>143</v>
      </c>
      <c r="F32" s="1"/>
      <c r="G32" s="1" t="s">
        <v>28</v>
      </c>
      <c r="H32" s="1" t="s">
        <v>85</v>
      </c>
      <c r="I32" s="2" t="s">
        <v>22</v>
      </c>
      <c r="J32" s="1" t="s">
        <v>113</v>
      </c>
      <c r="K32" s="28">
        <v>42240</v>
      </c>
      <c r="L32" s="3">
        <v>28</v>
      </c>
      <c r="M32" s="1" t="s">
        <v>144</v>
      </c>
      <c r="N32" s="4" t="s">
        <v>145</v>
      </c>
      <c r="O32" s="25">
        <f>3/15</f>
        <v>0.2</v>
      </c>
      <c r="P32" s="25" t="str">
        <f>CONCATENATE("Math ",B32," [",G32," ",H32,I32," ",J32,"] [",M32,"]")</f>
        <v>Math 202 [MW 10:30 AM- 11:45 AM] [G 205]</v>
      </c>
      <c r="Q32" s="11">
        <f>TIMEVALUE(H32)</f>
        <v>0.4375</v>
      </c>
      <c r="R32" s="11">
        <f>IF(G32="MW",1,IF(G32="TuTh",2,IF(G32="S",3,4)))</f>
        <v>1</v>
      </c>
    </row>
    <row r="33" spans="1:18">
      <c r="A33" s="11">
        <v>54</v>
      </c>
      <c r="B33" s="1" t="s">
        <v>184</v>
      </c>
      <c r="C33" s="1" t="s">
        <v>102</v>
      </c>
      <c r="D33" s="2">
        <v>41906</v>
      </c>
      <c r="E33" s="1" t="s">
        <v>185</v>
      </c>
      <c r="F33" s="1"/>
      <c r="G33" s="1" t="s">
        <v>28</v>
      </c>
      <c r="H33" s="1" t="s">
        <v>34</v>
      </c>
      <c r="I33" s="2" t="s">
        <v>22</v>
      </c>
      <c r="J33" s="1" t="s">
        <v>177</v>
      </c>
      <c r="K33" s="28">
        <v>42240</v>
      </c>
      <c r="L33" s="3">
        <v>40</v>
      </c>
      <c r="M33" s="1" t="s">
        <v>41</v>
      </c>
      <c r="N33" s="4" t="s">
        <v>145</v>
      </c>
      <c r="O33" s="25">
        <f>3/15</f>
        <v>0.2</v>
      </c>
      <c r="P33" s="25" t="str">
        <f>CONCATENATE("Math ",B33," [",G33," ",H33,I33," ",J33,"] [",M33,"]")</f>
        <v>Math 253 [MW 01:00 PM- 02:15 PM] [G 209]</v>
      </c>
      <c r="Q33" s="11">
        <f>TIMEVALUE(H33)</f>
        <v>0.54166666666666663</v>
      </c>
      <c r="R33" s="11">
        <f>IF(G33="MW",1,IF(G33="TuTh",2,IF(G33="S",3,4)))</f>
        <v>1</v>
      </c>
    </row>
    <row r="34" spans="1:18">
      <c r="A34" s="11">
        <v>16</v>
      </c>
      <c r="B34" s="6" t="s">
        <v>73</v>
      </c>
      <c r="C34" s="6" t="s">
        <v>33</v>
      </c>
      <c r="D34" s="7">
        <v>41868</v>
      </c>
      <c r="E34" s="6" t="s">
        <v>75</v>
      </c>
      <c r="F34" s="6"/>
      <c r="G34" s="6" t="s">
        <v>20</v>
      </c>
      <c r="H34" s="6" t="s">
        <v>34</v>
      </c>
      <c r="I34" s="7" t="s">
        <v>22</v>
      </c>
      <c r="J34" s="6" t="s">
        <v>78</v>
      </c>
      <c r="K34" s="29">
        <v>42240</v>
      </c>
      <c r="L34" s="8">
        <v>35</v>
      </c>
      <c r="M34" s="6" t="s">
        <v>88</v>
      </c>
      <c r="N34" s="9" t="s">
        <v>89</v>
      </c>
      <c r="O34" s="25">
        <f>4/15</f>
        <v>0.26666666666666666</v>
      </c>
      <c r="P34" s="25" t="str">
        <f>CONCATENATE("Math ",B34," [",G34," ",H34,I34," ",J34,"] [",M34,"]")</f>
        <v>Math 013 [TuTh 01:00 PM- 02:50 PM] [F 200]</v>
      </c>
      <c r="Q34" s="11">
        <f>TIMEVALUE(H34)</f>
        <v>0.54166666666666663</v>
      </c>
      <c r="R34" s="11">
        <f>IF(G34="MW",1,IF(G34="TuTh",2,IF(G34="S",3,4)))</f>
        <v>2</v>
      </c>
    </row>
    <row r="35" spans="1:18">
      <c r="A35" s="11">
        <v>25</v>
      </c>
      <c r="B35" s="1" t="s">
        <v>117</v>
      </c>
      <c r="C35" s="1" t="s">
        <v>18</v>
      </c>
      <c r="D35" s="2">
        <v>41877</v>
      </c>
      <c r="E35" s="1" t="s">
        <v>118</v>
      </c>
      <c r="F35" s="1"/>
      <c r="G35" s="1" t="s">
        <v>20</v>
      </c>
      <c r="H35" s="1" t="s">
        <v>85</v>
      </c>
      <c r="I35" s="2" t="s">
        <v>22</v>
      </c>
      <c r="J35" s="1" t="s">
        <v>113</v>
      </c>
      <c r="K35" s="28">
        <v>42240</v>
      </c>
      <c r="L35" s="3">
        <v>33</v>
      </c>
      <c r="M35" s="1" t="s">
        <v>31</v>
      </c>
      <c r="N35" s="4" t="s">
        <v>121</v>
      </c>
      <c r="O35" s="25">
        <f>3/15</f>
        <v>0.2</v>
      </c>
      <c r="P35" s="25" t="str">
        <f>CONCATENATE("Math ",B35," [",G35," ",H35,I35," ",J35,"] [",M35,"]")</f>
        <v>Math 050 [TuTh 10:30 AM- 11:45 AM] [G 206]</v>
      </c>
      <c r="Q35" s="11">
        <f>TIMEVALUE(H35)</f>
        <v>0.4375</v>
      </c>
      <c r="R35" s="11">
        <f>IF(G35="MW",1,IF(G35="TuTh",2,IF(G35="S",3,4)))</f>
        <v>2</v>
      </c>
    </row>
    <row r="36" spans="1:18">
      <c r="A36" s="11">
        <v>82</v>
      </c>
      <c r="B36" s="1" t="s">
        <v>146</v>
      </c>
      <c r="C36" s="1" t="s">
        <v>151</v>
      </c>
      <c r="D36" s="2" t="s">
        <v>152</v>
      </c>
      <c r="E36" s="1" t="s">
        <v>147</v>
      </c>
      <c r="F36" s="1" t="s">
        <v>153</v>
      </c>
      <c r="G36" s="1" t="s">
        <v>20</v>
      </c>
      <c r="H36" s="1" t="s">
        <v>154</v>
      </c>
      <c r="I36" s="2" t="s">
        <v>22</v>
      </c>
      <c r="J36" s="1" t="s">
        <v>155</v>
      </c>
      <c r="K36" s="28">
        <v>42240</v>
      </c>
      <c r="L36" s="3">
        <v>5</v>
      </c>
      <c r="M36" s="1" t="s">
        <v>207</v>
      </c>
      <c r="N36" s="4" t="s">
        <v>121</v>
      </c>
      <c r="O36" s="25">
        <f>5/15</f>
        <v>0.33333333333333331</v>
      </c>
      <c r="P36" s="25" t="str">
        <f>CONCATENATE("Math ",B36," [",G36," ",H36,I36," ",J36,"] [",M36,"]")</f>
        <v>Math 203 [TuTh 02:00 PM- 04:15 PM] [E 255]</v>
      </c>
      <c r="Q36" s="11">
        <f>TIMEVALUE(H36)</f>
        <v>0.58333333333333337</v>
      </c>
      <c r="R36" s="11">
        <f>IF(G36="MW",1,IF(G36="TuTh",2,IF(G36="S",3,4)))</f>
        <v>2</v>
      </c>
    </row>
    <row r="37" spans="1:18">
      <c r="A37" s="11">
        <v>81</v>
      </c>
      <c r="B37" s="1" t="s">
        <v>189</v>
      </c>
      <c r="C37" s="1" t="s">
        <v>190</v>
      </c>
      <c r="D37" s="2" t="s">
        <v>191</v>
      </c>
      <c r="E37" s="1" t="s">
        <v>192</v>
      </c>
      <c r="F37" s="1" t="s">
        <v>153</v>
      </c>
      <c r="G37" s="1" t="s">
        <v>20</v>
      </c>
      <c r="H37" s="1" t="s">
        <v>136</v>
      </c>
      <c r="I37" s="2" t="s">
        <v>22</v>
      </c>
      <c r="J37" s="1" t="s">
        <v>72</v>
      </c>
      <c r="K37" s="28">
        <v>42240</v>
      </c>
      <c r="L37" s="3">
        <v>0</v>
      </c>
      <c r="M37" s="1" t="s">
        <v>193</v>
      </c>
      <c r="N37" s="4" t="s">
        <v>121</v>
      </c>
      <c r="O37" s="27">
        <f>2/15*0.8</f>
        <v>0.10666666666666667</v>
      </c>
      <c r="P37" s="25" t="str">
        <f>CONCATENATE("Math ",B37," [",G37," ",H37,I37," ",J37,"] [",M37,"]")</f>
        <v>Math 501 [TuTh 04:30 PM- 05:20 PM] [E 202B]</v>
      </c>
      <c r="Q37" s="11">
        <f>TIMEVALUE(H37)</f>
        <v>0.6875</v>
      </c>
      <c r="R37" s="11">
        <f>IF(G37="MW",1,IF(G37="TuTh",2,IF(G37="S",3,4)))</f>
        <v>2</v>
      </c>
    </row>
    <row r="38" spans="1:18">
      <c r="A38" s="11">
        <v>33</v>
      </c>
      <c r="B38" s="6" t="s">
        <v>122</v>
      </c>
      <c r="C38" s="6" t="s">
        <v>102</v>
      </c>
      <c r="D38" s="7">
        <v>41885</v>
      </c>
      <c r="E38" s="6" t="s">
        <v>123</v>
      </c>
      <c r="F38" s="6"/>
      <c r="G38" s="6" t="s">
        <v>28</v>
      </c>
      <c r="H38" s="6" t="s">
        <v>34</v>
      </c>
      <c r="I38" s="7" t="s">
        <v>22</v>
      </c>
      <c r="J38" s="6" t="s">
        <v>35</v>
      </c>
      <c r="K38" s="29">
        <v>42240</v>
      </c>
      <c r="L38" s="8">
        <v>45</v>
      </c>
      <c r="M38" s="6" t="s">
        <v>129</v>
      </c>
      <c r="N38" s="9" t="s">
        <v>130</v>
      </c>
      <c r="O38" s="25">
        <f>5/15</f>
        <v>0.33333333333333331</v>
      </c>
      <c r="P38" s="25" t="str">
        <f>CONCATENATE("Math ",B38," [",G38," ",H38,I38," ",J38,"] [",M38,"]")</f>
        <v>Math 201 [MW 01:00 PM- 03:15 PM] [A 239]</v>
      </c>
      <c r="Q38" s="11">
        <f>TIMEVALUE(H38)</f>
        <v>0.54166666666666663</v>
      </c>
      <c r="R38" s="11">
        <f>IF(G38="MW",1,IF(G38="TuTh",2,IF(G38="S",3,4)))</f>
        <v>1</v>
      </c>
    </row>
    <row r="39" spans="1:18">
      <c r="A39" s="11">
        <v>30</v>
      </c>
      <c r="B39" s="6" t="s">
        <v>122</v>
      </c>
      <c r="C39" s="6" t="s">
        <v>39</v>
      </c>
      <c r="D39" s="7">
        <v>41882</v>
      </c>
      <c r="E39" s="6" t="s">
        <v>123</v>
      </c>
      <c r="F39" s="6"/>
      <c r="G39" s="6" t="s">
        <v>28</v>
      </c>
      <c r="H39" s="6" t="s">
        <v>45</v>
      </c>
      <c r="I39" s="7" t="s">
        <v>22</v>
      </c>
      <c r="J39" s="6" t="s">
        <v>46</v>
      </c>
      <c r="K39" s="29">
        <v>42240</v>
      </c>
      <c r="L39" s="8">
        <v>33</v>
      </c>
      <c r="M39" s="6" t="s">
        <v>31</v>
      </c>
      <c r="N39" s="9" t="s">
        <v>130</v>
      </c>
      <c r="O39" s="25">
        <f>5/15</f>
        <v>0.33333333333333331</v>
      </c>
      <c r="P39" s="25" t="str">
        <f>CONCATENATE("Math ",B39," [",G39," ",H39,I39," ",J39,"] [",M39,"]")</f>
        <v>Math 201 [MW 07:00 PM- 09:15 PM] [G 206]</v>
      </c>
      <c r="Q39" s="11">
        <f>TIMEVALUE(H39)</f>
        <v>0.79166666666666663</v>
      </c>
      <c r="R39" s="11">
        <f>IF(G39="MW",1,IF(G39="TuTh",2,IF(G39="S",3,4)))</f>
        <v>1</v>
      </c>
    </row>
    <row r="40" spans="1:18">
      <c r="A40" s="11">
        <v>1</v>
      </c>
      <c r="B40" s="1" t="s">
        <v>26</v>
      </c>
      <c r="C40" s="1" t="s">
        <v>18</v>
      </c>
      <c r="D40" s="2">
        <v>41853</v>
      </c>
      <c r="E40" s="1" t="s">
        <v>27</v>
      </c>
      <c r="F40" s="1"/>
      <c r="G40" s="1" t="s">
        <v>28</v>
      </c>
      <c r="H40" s="1" t="s">
        <v>29</v>
      </c>
      <c r="I40" s="2" t="s">
        <v>22</v>
      </c>
      <c r="J40" s="1" t="s">
        <v>30</v>
      </c>
      <c r="K40" s="28">
        <v>42240</v>
      </c>
      <c r="L40" s="3">
        <v>33</v>
      </c>
      <c r="M40" s="1" t="s">
        <v>31</v>
      </c>
      <c r="N40" s="4" t="s">
        <v>32</v>
      </c>
      <c r="O40" s="25">
        <f>5/15</f>
        <v>0.33333333333333331</v>
      </c>
      <c r="P40" s="25" t="str">
        <f>CONCATENATE("Math ",B40," [",G40," ",H40,I40," ",J40,"] [",M40,"]")</f>
        <v>Math 002 [MW 08:00 AM- 10:15 AM] [G 206]</v>
      </c>
      <c r="Q40" s="11">
        <f>TIMEVALUE(H40)</f>
        <v>0.33333333333333331</v>
      </c>
      <c r="R40" s="11">
        <f>IF(G40="MW",1,IF(G40="TuTh",2,IF(G40="S",3,4)))</f>
        <v>1</v>
      </c>
    </row>
    <row r="41" spans="1:18">
      <c r="A41" s="11">
        <v>27</v>
      </c>
      <c r="B41" s="1" t="s">
        <v>117</v>
      </c>
      <c r="C41" s="1" t="s">
        <v>44</v>
      </c>
      <c r="D41" s="2">
        <v>41879</v>
      </c>
      <c r="E41" s="1" t="s">
        <v>118</v>
      </c>
      <c r="F41" s="1"/>
      <c r="G41" s="1" t="s">
        <v>28</v>
      </c>
      <c r="H41" s="1" t="s">
        <v>85</v>
      </c>
      <c r="I41" s="2" t="s">
        <v>22</v>
      </c>
      <c r="J41" s="1" t="s">
        <v>113</v>
      </c>
      <c r="K41" s="28">
        <v>42240</v>
      </c>
      <c r="L41" s="3">
        <v>43</v>
      </c>
      <c r="M41" s="1" t="s">
        <v>119</v>
      </c>
      <c r="N41" s="4" t="s">
        <v>32</v>
      </c>
      <c r="O41" s="25">
        <f>3/15</f>
        <v>0.2</v>
      </c>
      <c r="P41" s="25" t="str">
        <f>CONCATENATE("Math ",B41," [",G41," ",H41,I41," ",J41,"] [",M41,"]")</f>
        <v>Math 050 [MW 10:30 AM- 11:45 AM] [F 204]</v>
      </c>
      <c r="Q41" s="11">
        <f>TIMEVALUE(H41)</f>
        <v>0.4375</v>
      </c>
      <c r="R41" s="11">
        <f>IF(G41="MW",1,IF(G41="TuTh",2,IF(G41="S",3,4)))</f>
        <v>1</v>
      </c>
    </row>
    <row r="42" spans="1:18">
      <c r="A42" s="11">
        <v>74</v>
      </c>
      <c r="B42" s="6" t="s">
        <v>175</v>
      </c>
      <c r="C42" s="6" t="s">
        <v>77</v>
      </c>
      <c r="D42" s="7">
        <v>42435</v>
      </c>
      <c r="E42" s="6" t="s">
        <v>176</v>
      </c>
      <c r="F42" s="6"/>
      <c r="G42" s="6" t="s">
        <v>20</v>
      </c>
      <c r="H42" s="6" t="s">
        <v>63</v>
      </c>
      <c r="I42" s="7" t="s">
        <v>22</v>
      </c>
      <c r="J42" s="6" t="s">
        <v>64</v>
      </c>
      <c r="K42" s="29">
        <v>42240</v>
      </c>
      <c r="L42" s="8">
        <v>33</v>
      </c>
      <c r="M42" s="6" t="s">
        <v>181</v>
      </c>
      <c r="N42" s="9" t="s">
        <v>139</v>
      </c>
      <c r="O42" s="25">
        <f>3/15</f>
        <v>0.2</v>
      </c>
      <c r="P42" s="25" t="str">
        <f>CONCATENATE("Math ",B42," [",G42," ",H42,I42," ",J42,"] [",M42,"]")</f>
        <v>Math 250 [TuTh 05:30 PM- 06:45 PM] [E 201A]</v>
      </c>
      <c r="Q42" s="11">
        <f>TIMEVALUE(H42)</f>
        <v>0.72916666666666663</v>
      </c>
      <c r="R42" s="11">
        <f>IF(G42="MW",1,IF(G42="TuTh",2,IF(G42="S",3,4)))</f>
        <v>2</v>
      </c>
    </row>
    <row r="43" spans="1:18">
      <c r="A43" s="11">
        <v>35</v>
      </c>
      <c r="B43" s="6" t="s">
        <v>122</v>
      </c>
      <c r="C43" s="6" t="s">
        <v>93</v>
      </c>
      <c r="D43" s="7">
        <v>41887</v>
      </c>
      <c r="E43" s="6" t="s">
        <v>123</v>
      </c>
      <c r="F43" s="6"/>
      <c r="G43" s="6" t="s">
        <v>97</v>
      </c>
      <c r="H43" s="6" t="s">
        <v>98</v>
      </c>
      <c r="I43" s="7" t="s">
        <v>22</v>
      </c>
      <c r="J43" s="6" t="s">
        <v>138</v>
      </c>
      <c r="K43" s="29">
        <v>42240</v>
      </c>
      <c r="L43" s="8">
        <v>45</v>
      </c>
      <c r="M43" s="6" t="s">
        <v>47</v>
      </c>
      <c r="N43" s="9" t="s">
        <v>139</v>
      </c>
      <c r="O43" s="25">
        <f>5/15</f>
        <v>0.33333333333333331</v>
      </c>
      <c r="P43" s="25" t="str">
        <f>CONCATENATE("Math ",B43," [",G43," ",H43,I43," ",J43,"] [",M43,"]")</f>
        <v>Math 201 [S 09:00 AM- 01:50 PM] [G 246]</v>
      </c>
      <c r="Q43" s="11">
        <f>TIMEVALUE(H43)</f>
        <v>0.375</v>
      </c>
      <c r="R43" s="11">
        <f>IF(G43="MW",1,IF(G43="TuTh",2,IF(G43="S",3,4)))</f>
        <v>3</v>
      </c>
    </row>
    <row r="44" spans="1:18">
      <c r="A44" s="11">
        <v>38</v>
      </c>
      <c r="B44" s="6" t="s">
        <v>146</v>
      </c>
      <c r="C44" s="6" t="s">
        <v>33</v>
      </c>
      <c r="D44" s="7">
        <v>41890</v>
      </c>
      <c r="E44" s="6" t="s">
        <v>147</v>
      </c>
      <c r="F44" s="6"/>
      <c r="G44" s="6" t="s">
        <v>20</v>
      </c>
      <c r="H44" s="6" t="s">
        <v>45</v>
      </c>
      <c r="I44" s="7" t="s">
        <v>22</v>
      </c>
      <c r="J44" s="6" t="s">
        <v>46</v>
      </c>
      <c r="K44" s="29">
        <v>42240</v>
      </c>
      <c r="L44" s="8">
        <v>42</v>
      </c>
      <c r="M44" s="6" t="s">
        <v>41</v>
      </c>
      <c r="N44" s="9" t="s">
        <v>211</v>
      </c>
      <c r="O44" s="25">
        <f>5/15</f>
        <v>0.33333333333333331</v>
      </c>
      <c r="P44" s="25" t="str">
        <f>CONCATENATE("Math ",B44," [",G44," ",H44,I44," ",J44,"] [",M44,"]")</f>
        <v>Math 203 [TuTh 07:00 PM- 09:15 PM] [G 209]</v>
      </c>
      <c r="Q44" s="11">
        <f>TIMEVALUE(H44)</f>
        <v>0.79166666666666663</v>
      </c>
      <c r="R44" s="11">
        <f>IF(G44="MW",1,IF(G44="TuTh",2,IF(G44="S",3,4)))</f>
        <v>2</v>
      </c>
    </row>
    <row r="45" spans="1:18">
      <c r="A45" s="11">
        <v>4</v>
      </c>
      <c r="B45" s="1" t="s">
        <v>38</v>
      </c>
      <c r="C45" s="1" t="s">
        <v>33</v>
      </c>
      <c r="D45" s="2">
        <v>41856</v>
      </c>
      <c r="E45" s="1" t="s">
        <v>40</v>
      </c>
      <c r="F45" s="1"/>
      <c r="G45" s="1" t="s">
        <v>28</v>
      </c>
      <c r="H45" s="1" t="s">
        <v>34</v>
      </c>
      <c r="I45" s="2" t="s">
        <v>22</v>
      </c>
      <c r="J45" s="1" t="s">
        <v>35</v>
      </c>
      <c r="K45" s="28">
        <v>42240</v>
      </c>
      <c r="L45" s="3">
        <v>32</v>
      </c>
      <c r="M45" s="1" t="s">
        <v>36</v>
      </c>
      <c r="N45" s="4" t="s">
        <v>43</v>
      </c>
      <c r="O45" s="25">
        <f>5/15</f>
        <v>0.33333333333333331</v>
      </c>
      <c r="P45" s="25" t="str">
        <f>CONCATENATE("Math ",B45," [",G45," ",H45,I45," ",J45,"] [",M45,"]")</f>
        <v>Math 003A [MW 01:00 PM- 03:15 PM] [G 211]</v>
      </c>
      <c r="Q45" s="11">
        <f>TIMEVALUE(H45)</f>
        <v>0.54166666666666663</v>
      </c>
      <c r="R45" s="11">
        <f>IF(G45="MW",1,IF(G45="TuTh",2,IF(G45="S",3,4)))</f>
        <v>1</v>
      </c>
    </row>
    <row r="46" spans="1:18">
      <c r="A46" s="11">
        <v>5</v>
      </c>
      <c r="B46" s="1" t="s">
        <v>38</v>
      </c>
      <c r="C46" s="1" t="s">
        <v>44</v>
      </c>
      <c r="D46" s="2">
        <v>41857</v>
      </c>
      <c r="E46" s="1" t="s">
        <v>40</v>
      </c>
      <c r="F46" s="1"/>
      <c r="G46" s="1" t="s">
        <v>28</v>
      </c>
      <c r="H46" s="1" t="s">
        <v>45</v>
      </c>
      <c r="I46" s="2" t="s">
        <v>22</v>
      </c>
      <c r="J46" s="1" t="s">
        <v>46</v>
      </c>
      <c r="K46" s="28">
        <v>42240</v>
      </c>
      <c r="L46" s="3">
        <v>32</v>
      </c>
      <c r="M46" s="1" t="s">
        <v>36</v>
      </c>
      <c r="N46" s="4" t="s">
        <v>43</v>
      </c>
      <c r="O46" s="25">
        <f>5/15</f>
        <v>0.33333333333333331</v>
      </c>
      <c r="P46" s="25" t="str">
        <f>CONCATENATE("Math ",B46," [",G46," ",H46,I46," ",J46,"] [",M46,"]")</f>
        <v>Math 003A [MW 07:00 PM- 09:15 PM] [G 211]</v>
      </c>
      <c r="Q46" s="11">
        <f>TIMEVALUE(H46)</f>
        <v>0.79166666666666663</v>
      </c>
      <c r="R46" s="11">
        <f>IF(G46="MW",1,IF(G46="TuTh",2,IF(G46="S",3,4)))</f>
        <v>1</v>
      </c>
    </row>
    <row r="47" spans="1:18">
      <c r="A47" s="11">
        <v>64</v>
      </c>
      <c r="B47" s="1" t="s">
        <v>122</v>
      </c>
      <c r="C47" s="1" t="s">
        <v>74</v>
      </c>
      <c r="D47" s="2">
        <v>42222</v>
      </c>
      <c r="E47" s="1" t="s">
        <v>123</v>
      </c>
      <c r="F47" s="1"/>
      <c r="G47" s="1" t="s">
        <v>20</v>
      </c>
      <c r="H47" s="1" t="s">
        <v>34</v>
      </c>
      <c r="I47" s="2" t="s">
        <v>22</v>
      </c>
      <c r="J47" s="1" t="s">
        <v>35</v>
      </c>
      <c r="K47" s="28">
        <v>42240</v>
      </c>
      <c r="L47" s="3">
        <v>33</v>
      </c>
      <c r="M47" s="1" t="s">
        <v>24</v>
      </c>
      <c r="N47" s="4" t="s">
        <v>43</v>
      </c>
      <c r="O47" s="25">
        <f>5/15</f>
        <v>0.33333333333333331</v>
      </c>
      <c r="P47" s="25" t="str">
        <f>CONCATENATE("Math ",B47," [",G47," ",H47,I47," ",J47,"] [",M47,"]")</f>
        <v>Math 201 [TuTh 01:00 PM- 03:15 PM] [G 210]</v>
      </c>
      <c r="Q47" s="11">
        <f>TIMEVALUE(H47)</f>
        <v>0.54166666666666663</v>
      </c>
      <c r="R47" s="11">
        <f>IF(G47="MW",1,IF(G47="TuTh",2,IF(G47="S",3,4)))</f>
        <v>2</v>
      </c>
    </row>
    <row r="48" spans="1:18">
      <c r="A48" s="11">
        <v>77</v>
      </c>
      <c r="B48" s="6" t="s">
        <v>111</v>
      </c>
      <c r="C48" s="6" t="s">
        <v>18</v>
      </c>
      <c r="D48" s="7">
        <v>42551</v>
      </c>
      <c r="E48" s="6" t="s">
        <v>112</v>
      </c>
      <c r="F48" s="6"/>
      <c r="G48" s="6" t="s">
        <v>28</v>
      </c>
      <c r="H48" s="6" t="s">
        <v>85</v>
      </c>
      <c r="I48" s="7" t="s">
        <v>22</v>
      </c>
      <c r="J48" s="6" t="s">
        <v>113</v>
      </c>
      <c r="K48" s="29">
        <v>42240</v>
      </c>
      <c r="L48" s="8">
        <v>32</v>
      </c>
      <c r="M48" s="6" t="s">
        <v>36</v>
      </c>
      <c r="N48" s="9" t="s">
        <v>37</v>
      </c>
      <c r="O48" s="25">
        <f>3/15</f>
        <v>0.2</v>
      </c>
      <c r="P48" s="25" t="str">
        <f>CONCATENATE("Math ",B48," [",G48," ",H48,I48," ",J48,"] [",M48,"]")</f>
        <v>Math 016A [MW 10:30 AM- 11:45 AM] [G 211]</v>
      </c>
      <c r="Q48" s="11">
        <f>TIMEVALUE(H48)</f>
        <v>0.4375</v>
      </c>
      <c r="R48" s="11">
        <f>IF(G48="MW",1,IF(G48="TuTh",2,IF(G48="S",3,4)))</f>
        <v>1</v>
      </c>
    </row>
    <row r="49" spans="1:18">
      <c r="A49" s="11">
        <v>12</v>
      </c>
      <c r="B49" s="6" t="s">
        <v>57</v>
      </c>
      <c r="C49" s="6" t="s">
        <v>33</v>
      </c>
      <c r="D49" s="7">
        <v>41864</v>
      </c>
      <c r="E49" s="6" t="s">
        <v>58</v>
      </c>
      <c r="F49" s="6"/>
      <c r="G49" s="6" t="s">
        <v>28</v>
      </c>
      <c r="H49" s="6" t="s">
        <v>34</v>
      </c>
      <c r="I49" s="7" t="s">
        <v>22</v>
      </c>
      <c r="J49" s="6" t="s">
        <v>35</v>
      </c>
      <c r="K49" s="29">
        <v>42240</v>
      </c>
      <c r="L49" s="8">
        <v>50</v>
      </c>
      <c r="M49" s="6" t="s">
        <v>59</v>
      </c>
      <c r="N49" s="9" t="s">
        <v>37</v>
      </c>
      <c r="O49" s="25">
        <f>5/15</f>
        <v>0.33333333333333331</v>
      </c>
      <c r="P49" s="25" t="str">
        <f>CONCATENATE("Math ",B49," [",G49," ",H49,I49," ",J49,"] [",M49,"]")</f>
        <v>Math 003C [MW 01:00 PM- 03:15 PM] [F 203]</v>
      </c>
      <c r="Q49" s="11">
        <f>TIMEVALUE(H49)</f>
        <v>0.54166666666666663</v>
      </c>
      <c r="R49" s="11">
        <f>IF(G49="MW",1,IF(G49="TuTh",2,IF(G49="S",3,4)))</f>
        <v>1</v>
      </c>
    </row>
    <row r="50" spans="1:18">
      <c r="A50" s="11">
        <v>2</v>
      </c>
      <c r="B50" s="6" t="s">
        <v>26</v>
      </c>
      <c r="C50" s="6" t="s">
        <v>33</v>
      </c>
      <c r="D50" s="7">
        <v>41854</v>
      </c>
      <c r="E50" s="6" t="s">
        <v>27</v>
      </c>
      <c r="F50" s="6"/>
      <c r="G50" s="6" t="s">
        <v>20</v>
      </c>
      <c r="H50" s="6" t="s">
        <v>34</v>
      </c>
      <c r="I50" s="7" t="s">
        <v>22</v>
      </c>
      <c r="J50" s="6" t="s">
        <v>35</v>
      </c>
      <c r="K50" s="29">
        <v>42240</v>
      </c>
      <c r="L50" s="8">
        <v>33</v>
      </c>
      <c r="M50" s="6" t="s">
        <v>36</v>
      </c>
      <c r="N50" s="9" t="s">
        <v>37</v>
      </c>
      <c r="O50" s="25">
        <f>5/15</f>
        <v>0.33333333333333331</v>
      </c>
      <c r="P50" s="25" t="str">
        <f>CONCATENATE("Math ",B50," [",G50," ",H50,I50," ",J50,"] [",M50,"]")</f>
        <v>Math 002 [TuTh 01:00 PM- 03:15 PM] [G 211]</v>
      </c>
      <c r="Q50" s="11">
        <f>TIMEVALUE(H50)</f>
        <v>0.54166666666666663</v>
      </c>
      <c r="R50" s="11">
        <f>IF(G50="MW",1,IF(G50="TuTh",2,IF(G50="S",3,4)))</f>
        <v>2</v>
      </c>
    </row>
    <row r="51" spans="1:18">
      <c r="B51" s="6" t="s">
        <v>200</v>
      </c>
      <c r="C51" s="8"/>
      <c r="D51" s="7"/>
      <c r="E51" s="8"/>
      <c r="F51" s="8"/>
      <c r="G51" s="6" t="s">
        <v>20</v>
      </c>
      <c r="H51" s="6" t="s">
        <v>109</v>
      </c>
      <c r="I51" s="10"/>
      <c r="J51" s="6" t="s">
        <v>34</v>
      </c>
      <c r="K51" s="8"/>
      <c r="L51" s="8"/>
      <c r="M51" s="8"/>
      <c r="N51" s="9" t="s">
        <v>37</v>
      </c>
      <c r="O51" s="25">
        <f>4/15*0.8</f>
        <v>0.21333333333333335</v>
      </c>
      <c r="P51" s="25" t="str">
        <f>CONCATENATE("Math ",B51," [",G51," ",H51,I51," ",J51,"] [",M51,"]")</f>
        <v>Math Lab Hr [TuTh 11:00 AM 01:00 PM] []</v>
      </c>
      <c r="R51" s="11">
        <f>IF(G51="MW",1,IF(G51="TuTh",2,IF(G51="S",3,4)))</f>
        <v>2</v>
      </c>
    </row>
    <row r="52" spans="1:18">
      <c r="A52" s="11">
        <v>10</v>
      </c>
      <c r="B52" s="1" t="s">
        <v>52</v>
      </c>
      <c r="C52" s="1" t="s">
        <v>39</v>
      </c>
      <c r="D52" s="2">
        <v>41862</v>
      </c>
      <c r="E52" s="1" t="s">
        <v>53</v>
      </c>
      <c r="F52" s="1"/>
      <c r="G52" s="1" t="s">
        <v>20</v>
      </c>
      <c r="H52" s="1" t="s">
        <v>29</v>
      </c>
      <c r="I52" s="2" t="s">
        <v>22</v>
      </c>
      <c r="J52" s="1" t="s">
        <v>30</v>
      </c>
      <c r="K52" s="28">
        <v>42240</v>
      </c>
      <c r="L52" s="3">
        <v>33</v>
      </c>
      <c r="M52" s="1" t="s">
        <v>31</v>
      </c>
      <c r="N52" s="4" t="s">
        <v>55</v>
      </c>
      <c r="O52" s="25">
        <f>5/15</f>
        <v>0.33333333333333331</v>
      </c>
      <c r="P52" s="25" t="str">
        <f>CONCATENATE("Math ",B52," [",G52," ",H52,I52," ",J52,"] [",M52,"]")</f>
        <v>Math 003B [TuTh 08:00 AM- 10:15 AM] [G 206]</v>
      </c>
      <c r="Q52" s="11">
        <f>TIMEVALUE(H52)</f>
        <v>0.33333333333333331</v>
      </c>
      <c r="R52" s="11">
        <f>IF(G52="MW",1,IF(G52="TuTh",2,IF(G52="S",3,4)))</f>
        <v>2</v>
      </c>
    </row>
    <row r="53" spans="1:18">
      <c r="B53" s="6" t="s">
        <v>122</v>
      </c>
      <c r="C53" s="6" t="s">
        <v>140</v>
      </c>
      <c r="D53" s="7" t="s">
        <v>141</v>
      </c>
      <c r="E53" s="6" t="s">
        <v>123</v>
      </c>
      <c r="F53" s="6"/>
      <c r="G53" s="6" t="s">
        <v>28</v>
      </c>
      <c r="H53" s="6" t="s">
        <v>85</v>
      </c>
      <c r="I53" s="7" t="s">
        <v>22</v>
      </c>
      <c r="J53" s="6" t="s">
        <v>126</v>
      </c>
      <c r="K53" s="29">
        <v>42240</v>
      </c>
      <c r="L53" s="8">
        <v>40</v>
      </c>
      <c r="M53" s="6" t="s">
        <v>129</v>
      </c>
      <c r="N53" s="9" t="s">
        <v>105</v>
      </c>
      <c r="O53" s="25">
        <f>5/15</f>
        <v>0.33333333333333331</v>
      </c>
      <c r="P53" s="25" t="str">
        <f>CONCATENATE("Math ",B53," [",G53," ",H53,I53," ",J53,"] [",M53,"]")</f>
        <v>Math 201 [MW 10:30 AM- 12:45 PM] [A 239]</v>
      </c>
      <c r="Q53" s="11">
        <f>TIMEVALUE(H53)</f>
        <v>0.4375</v>
      </c>
      <c r="R53" s="11">
        <f>IF(G53="MW",1,IF(G53="TuTh",2,IF(G53="S",3,4)))</f>
        <v>1</v>
      </c>
    </row>
    <row r="54" spans="1:18">
      <c r="A54" s="11">
        <v>83</v>
      </c>
      <c r="B54" s="6" t="s">
        <v>175</v>
      </c>
      <c r="C54" s="6" t="s">
        <v>33</v>
      </c>
      <c r="D54" s="7">
        <v>42610</v>
      </c>
      <c r="E54" s="6" t="s">
        <v>176</v>
      </c>
      <c r="F54" s="6" t="s">
        <v>178</v>
      </c>
      <c r="G54" s="6" t="s">
        <v>28</v>
      </c>
      <c r="H54" s="6" t="s">
        <v>34</v>
      </c>
      <c r="I54" s="7" t="s">
        <v>22</v>
      </c>
      <c r="J54" s="6" t="s">
        <v>177</v>
      </c>
      <c r="K54" s="29">
        <v>42240</v>
      </c>
      <c r="L54" s="8">
        <v>0</v>
      </c>
      <c r="M54" s="6" t="s">
        <v>50</v>
      </c>
      <c r="N54" s="9" t="s">
        <v>105</v>
      </c>
      <c r="O54" s="25">
        <f>3/15</f>
        <v>0.2</v>
      </c>
      <c r="P54" s="25" t="str">
        <f>CONCATENATE("Math ",B54," [",G54," ",H54,I54," ",J54,"] [",M54,"]")</f>
        <v>Math 250 [MW 01:00 PM- 02:15 PM] [F 201]</v>
      </c>
      <c r="Q54" s="11">
        <f>TIMEVALUE(H54)</f>
        <v>0.54166666666666663</v>
      </c>
      <c r="R54" s="11">
        <f>IF(G54="MW",1,IF(G54="TuTh",2,IF(G54="S",3,4)))</f>
        <v>1</v>
      </c>
    </row>
    <row r="55" spans="1:18">
      <c r="A55" s="11">
        <v>75</v>
      </c>
      <c r="B55" s="6" t="s">
        <v>175</v>
      </c>
      <c r="C55" s="6" t="s">
        <v>102</v>
      </c>
      <c r="D55" s="7">
        <v>42457</v>
      </c>
      <c r="E55" s="6" t="s">
        <v>176</v>
      </c>
      <c r="F55" s="6" t="s">
        <v>178</v>
      </c>
      <c r="G55" s="6" t="s">
        <v>20</v>
      </c>
      <c r="H55" s="6" t="s">
        <v>34</v>
      </c>
      <c r="I55" s="7" t="s">
        <v>22</v>
      </c>
      <c r="J55" s="6" t="s">
        <v>177</v>
      </c>
      <c r="K55" s="29">
        <v>42240</v>
      </c>
      <c r="L55" s="8">
        <v>0</v>
      </c>
      <c r="M55" s="6" t="s">
        <v>127</v>
      </c>
      <c r="N55" s="9" t="s">
        <v>105</v>
      </c>
      <c r="O55" s="25">
        <f>3/15</f>
        <v>0.2</v>
      </c>
      <c r="P55" s="25" t="str">
        <f>CONCATENATE("Math ",B55," [",G55," ",H55,I55," ",J55,"] [",M55,"]")</f>
        <v>Math 250 [TuTh 01:00 PM- 02:15 PM] [G 207]</v>
      </c>
      <c r="Q55" s="11">
        <f>TIMEVALUE(H55)</f>
        <v>0.54166666666666663</v>
      </c>
      <c r="R55" s="11">
        <f>IF(G55="MW",1,IF(G55="TuTh",2,IF(G55="S",3,4)))</f>
        <v>2</v>
      </c>
    </row>
    <row r="56" spans="1:18">
      <c r="A56" s="11">
        <v>84</v>
      </c>
      <c r="B56" s="6" t="s">
        <v>189</v>
      </c>
      <c r="C56" s="6" t="s">
        <v>194</v>
      </c>
      <c r="D56" s="7">
        <v>42611</v>
      </c>
      <c r="E56" s="6" t="s">
        <v>192</v>
      </c>
      <c r="F56" s="6" t="s">
        <v>178</v>
      </c>
      <c r="G56" s="6" t="s">
        <v>195</v>
      </c>
      <c r="H56" s="6" t="s">
        <v>196</v>
      </c>
      <c r="I56" s="7" t="s">
        <v>22</v>
      </c>
      <c r="J56" s="6" t="s">
        <v>197</v>
      </c>
      <c r="K56" s="29">
        <v>42240</v>
      </c>
      <c r="L56" s="8">
        <v>0</v>
      </c>
      <c r="M56" s="6" t="s">
        <v>100</v>
      </c>
      <c r="N56" s="9" t="s">
        <v>105</v>
      </c>
      <c r="O56" s="27">
        <f>1.5/15*0.8</f>
        <v>8.0000000000000016E-2</v>
      </c>
      <c r="P56" s="25" t="str">
        <f>CONCATENATE("Math ",B56," [",G56," ",H56,I56," ",J56,"] [",M56,"]")</f>
        <v>Math 501 [M 02:30 PM- 03:45 PM] [G 203]</v>
      </c>
      <c r="Q56" s="11">
        <f>TIMEVALUE(H56)</f>
        <v>0.60416666666666663</v>
      </c>
      <c r="R56" s="11">
        <f>IF(G56="MW",1,IF(G56="TuTh",2,IF(G56="S",3,4)))</f>
        <v>4</v>
      </c>
    </row>
    <row r="57" spans="1:18">
      <c r="A57" s="11">
        <v>87</v>
      </c>
      <c r="B57" s="6" t="s">
        <v>189</v>
      </c>
      <c r="C57" s="6" t="s">
        <v>198</v>
      </c>
      <c r="D57" s="7">
        <v>42947</v>
      </c>
      <c r="E57" s="6" t="s">
        <v>192</v>
      </c>
      <c r="F57" s="6" t="s">
        <v>178</v>
      </c>
      <c r="G57" s="6" t="s">
        <v>199</v>
      </c>
      <c r="H57" s="6" t="s">
        <v>196</v>
      </c>
      <c r="I57" s="7" t="s">
        <v>22</v>
      </c>
      <c r="J57" s="6" t="s">
        <v>197</v>
      </c>
      <c r="K57" s="29">
        <v>42240</v>
      </c>
      <c r="L57" s="8">
        <v>0</v>
      </c>
      <c r="M57" s="6" t="s">
        <v>100</v>
      </c>
      <c r="N57" s="9" t="s">
        <v>105</v>
      </c>
      <c r="O57" s="27">
        <f>1.5/15*0.8</f>
        <v>8.0000000000000016E-2</v>
      </c>
      <c r="P57" s="25" t="str">
        <f>CONCATENATE("Math ",B57," [",G57," ",H57,I57," ",J57,"] [",M57,"]")</f>
        <v>Math 501 [Tu 02:30 PM- 03:45 PM] [G 203]</v>
      </c>
      <c r="Q57" s="11">
        <f>TIMEVALUE(H57)</f>
        <v>0.60416666666666663</v>
      </c>
      <c r="R57" s="11">
        <f>IF(G57="MW",1,IF(G57="TuTh",2,IF(G57="S",3,4)))</f>
        <v>4</v>
      </c>
    </row>
    <row r="58" spans="1:18">
      <c r="A58" s="11">
        <v>21</v>
      </c>
      <c r="B58" s="6" t="s">
        <v>73</v>
      </c>
      <c r="C58" s="6" t="s">
        <v>102</v>
      </c>
      <c r="D58" s="7">
        <v>41873</v>
      </c>
      <c r="E58" s="6" t="s">
        <v>75</v>
      </c>
      <c r="F58" s="6" t="s">
        <v>206</v>
      </c>
      <c r="G58" s="6" t="s">
        <v>103</v>
      </c>
      <c r="H58" s="6"/>
      <c r="I58" s="7"/>
      <c r="J58" s="6"/>
      <c r="K58" s="29">
        <v>42240</v>
      </c>
      <c r="L58" s="8">
        <v>40</v>
      </c>
      <c r="M58" s="6" t="s">
        <v>104</v>
      </c>
      <c r="N58" s="9" t="s">
        <v>105</v>
      </c>
      <c r="O58" s="25">
        <f>4/15</f>
        <v>0.26666666666666666</v>
      </c>
      <c r="P58" s="25" t="str">
        <f>CONCATENATE("Math ",B58," [",G58," ",H58,I58," ",J58,"] [",M58,"]")</f>
        <v>Math 013 [  ] [HYBRID]</v>
      </c>
      <c r="R58" s="11">
        <f>IF(G58="MW",1,IF(G58="TuTh",2,IF(G58="S",3,4)))</f>
        <v>4</v>
      </c>
    </row>
    <row r="59" spans="1:18">
      <c r="A59" s="11">
        <v>34</v>
      </c>
      <c r="B59" s="1" t="s">
        <v>122</v>
      </c>
      <c r="C59" s="1" t="s">
        <v>82</v>
      </c>
      <c r="D59" s="2">
        <v>41886</v>
      </c>
      <c r="E59" s="1" t="s">
        <v>123</v>
      </c>
      <c r="F59" s="1"/>
      <c r="G59" s="1" t="s">
        <v>28</v>
      </c>
      <c r="H59" s="1" t="s">
        <v>29</v>
      </c>
      <c r="I59" s="2" t="s">
        <v>22</v>
      </c>
      <c r="J59" s="1" t="s">
        <v>30</v>
      </c>
      <c r="K59" s="28">
        <v>42240</v>
      </c>
      <c r="L59" s="3">
        <v>40</v>
      </c>
      <c r="M59" s="1" t="s">
        <v>119</v>
      </c>
      <c r="N59" s="4" t="s">
        <v>124</v>
      </c>
      <c r="O59" s="25">
        <f>5/15</f>
        <v>0.33333333333333331</v>
      </c>
      <c r="P59" s="25" t="str">
        <f>CONCATENATE("Math ",B59," [",G59," ",H59,I59," ",J59,"] [",M59,"]")</f>
        <v>Math 201 [MW 08:00 AM- 10:15 AM] [F 204]</v>
      </c>
      <c r="Q59" s="11">
        <f>TIMEVALUE(H59)</f>
        <v>0.33333333333333331</v>
      </c>
      <c r="R59" s="11">
        <f>IF(G59="MW",1,IF(G59="TuTh",2,IF(G59="S",3,4)))</f>
        <v>1</v>
      </c>
    </row>
    <row r="60" spans="1:18">
      <c r="A60" s="11">
        <v>42</v>
      </c>
      <c r="B60" s="1" t="s">
        <v>146</v>
      </c>
      <c r="C60" s="1" t="s">
        <v>74</v>
      </c>
      <c r="D60" s="2">
        <v>41894</v>
      </c>
      <c r="E60" s="1" t="s">
        <v>147</v>
      </c>
      <c r="F60" s="1"/>
      <c r="G60" s="1" t="s">
        <v>97</v>
      </c>
      <c r="H60" s="1" t="s">
        <v>98</v>
      </c>
      <c r="I60" s="2" t="s">
        <v>22</v>
      </c>
      <c r="J60" s="1" t="s">
        <v>138</v>
      </c>
      <c r="K60" s="28">
        <v>42240</v>
      </c>
      <c r="L60" s="3">
        <v>42</v>
      </c>
      <c r="M60" s="1" t="s">
        <v>41</v>
      </c>
      <c r="N60" s="4" t="s">
        <v>124</v>
      </c>
      <c r="O60" s="25">
        <f>5/15</f>
        <v>0.33333333333333331</v>
      </c>
      <c r="P60" s="25" t="str">
        <f>CONCATENATE("Math ",B60," [",G60," ",H60,I60," ",J60,"] [",M60,"]")</f>
        <v>Math 203 [S 09:00 AM- 01:50 PM] [G 209]</v>
      </c>
      <c r="Q60" s="11">
        <f>TIMEVALUE(H60)</f>
        <v>0.375</v>
      </c>
      <c r="R60" s="11">
        <f>IF(G60="MW",1,IF(G60="TuTh",2,IF(G60="S",3,4)))</f>
        <v>3</v>
      </c>
    </row>
    <row r="61" spans="1:18">
      <c r="A61" s="11">
        <v>26</v>
      </c>
      <c r="B61" s="6" t="s">
        <v>117</v>
      </c>
      <c r="C61" s="6" t="s">
        <v>33</v>
      </c>
      <c r="D61" s="7">
        <v>41878</v>
      </c>
      <c r="E61" s="6" t="s">
        <v>118</v>
      </c>
      <c r="F61" s="6"/>
      <c r="G61" s="6" t="s">
        <v>28</v>
      </c>
      <c r="H61" s="6" t="s">
        <v>63</v>
      </c>
      <c r="I61" s="7" t="s">
        <v>22</v>
      </c>
      <c r="J61" s="6" t="s">
        <v>64</v>
      </c>
      <c r="K61" s="29">
        <v>42240</v>
      </c>
      <c r="L61" s="8">
        <v>29</v>
      </c>
      <c r="M61" s="6" t="s">
        <v>100</v>
      </c>
      <c r="N61" s="9" t="s">
        <v>120</v>
      </c>
      <c r="O61" s="25">
        <f>3/15</f>
        <v>0.2</v>
      </c>
      <c r="P61" s="25" t="str">
        <f>CONCATENATE("Math ",B61," [",G61," ",H61,I61," ",J61,"] [",M61,"]")</f>
        <v>Math 050 [MW 05:30 PM- 06:45 PM] [G 203]</v>
      </c>
      <c r="Q61" s="11">
        <f>TIMEVALUE(H61)</f>
        <v>0.72916666666666663</v>
      </c>
      <c r="R61" s="11">
        <f>IF(G61="MW",1,IF(G61="TuTh",2,IF(G61="S",3,4)))</f>
        <v>1</v>
      </c>
    </row>
    <row r="62" spans="1:18">
      <c r="A62" s="11">
        <v>86</v>
      </c>
      <c r="B62" s="6" t="s">
        <v>184</v>
      </c>
      <c r="C62" s="6" t="s">
        <v>39</v>
      </c>
      <c r="D62" s="7">
        <v>42946</v>
      </c>
      <c r="E62" s="6" t="s">
        <v>185</v>
      </c>
      <c r="F62" s="6"/>
      <c r="G62" s="6" t="s">
        <v>20</v>
      </c>
      <c r="H62" s="6" t="s">
        <v>29</v>
      </c>
      <c r="I62" s="7" t="s">
        <v>22</v>
      </c>
      <c r="J62" s="6" t="s">
        <v>186</v>
      </c>
      <c r="K62" s="29">
        <v>42240</v>
      </c>
      <c r="L62" s="8">
        <v>40</v>
      </c>
      <c r="M62" s="6" t="s">
        <v>100</v>
      </c>
      <c r="N62" s="9" t="s">
        <v>120</v>
      </c>
      <c r="O62" s="25">
        <f>3/15</f>
        <v>0.2</v>
      </c>
      <c r="P62" s="25" t="str">
        <f>CONCATENATE("Math ",B62," [",G62," ",H62,I62," ",J62,"] [",M62,"]")</f>
        <v>Math 253 [TuTh 08:00 AM- 09:15 AM] [G 203]</v>
      </c>
      <c r="Q62" s="11">
        <f>TIMEVALUE(H62)</f>
        <v>0.33333333333333331</v>
      </c>
      <c r="R62" s="11">
        <f>IF(G62="MW",1,IF(G62="TuTh",2,IF(G62="S",3,4)))</f>
        <v>2</v>
      </c>
    </row>
    <row r="63" spans="1:18">
      <c r="A63" s="11">
        <v>71</v>
      </c>
      <c r="B63" s="1" t="s">
        <v>73</v>
      </c>
      <c r="C63" s="1" t="s">
        <v>93</v>
      </c>
      <c r="D63" s="2">
        <v>42312</v>
      </c>
      <c r="E63" s="1" t="s">
        <v>75</v>
      </c>
      <c r="F63" s="1"/>
      <c r="G63" s="1" t="s">
        <v>20</v>
      </c>
      <c r="H63" s="1" t="s">
        <v>94</v>
      </c>
      <c r="I63" s="2" t="s">
        <v>22</v>
      </c>
      <c r="J63" s="1" t="s">
        <v>95</v>
      </c>
      <c r="K63" s="28">
        <v>42240</v>
      </c>
      <c r="L63" s="3">
        <v>33</v>
      </c>
      <c r="M63" s="1" t="s">
        <v>24</v>
      </c>
      <c r="N63" s="4" t="s">
        <v>96</v>
      </c>
      <c r="O63" s="25">
        <f>4/15</f>
        <v>0.26666666666666666</v>
      </c>
      <c r="P63" s="25" t="str">
        <f>CONCATENATE("Math ",B63," [",G63," ",H63,I63," ",J63,"] [",M63,"]")</f>
        <v>Math 013 [TuTh 05:00 PM- 06:50 PM] [G 210]</v>
      </c>
      <c r="Q63" s="11">
        <f>TIMEVALUE(H63)</f>
        <v>0.70833333333333337</v>
      </c>
      <c r="R63" s="11">
        <f>IF(G63="MW",1,IF(G63="TuTh",2,IF(G63="S",3,4)))</f>
        <v>2</v>
      </c>
    </row>
    <row r="64" spans="1:18">
      <c r="A64" s="11">
        <v>67</v>
      </c>
      <c r="B64" s="1" t="s">
        <v>175</v>
      </c>
      <c r="C64" s="1" t="s">
        <v>49</v>
      </c>
      <c r="D64" s="2">
        <v>42229</v>
      </c>
      <c r="E64" s="1" t="s">
        <v>176</v>
      </c>
      <c r="F64" s="1"/>
      <c r="G64" s="1" t="s">
        <v>20</v>
      </c>
      <c r="H64" s="1" t="s">
        <v>45</v>
      </c>
      <c r="I64" s="2" t="s">
        <v>22</v>
      </c>
      <c r="J64" s="1" t="s">
        <v>179</v>
      </c>
      <c r="K64" s="28">
        <v>42240</v>
      </c>
      <c r="L64" s="3">
        <v>33</v>
      </c>
      <c r="M64" s="1" t="s">
        <v>127</v>
      </c>
      <c r="N64" s="4" t="s">
        <v>96</v>
      </c>
      <c r="O64" s="25">
        <f>3/15</f>
        <v>0.2</v>
      </c>
      <c r="P64" s="25" t="str">
        <f>CONCATENATE("Math ",B64," [",G64," ",H64,I64," ",J64,"] [",M64,"]")</f>
        <v>Math 250 [TuTh 07:00 PM- 08:15 PM] [G 207]</v>
      </c>
      <c r="Q64" s="11">
        <f>TIMEVALUE(H64)</f>
        <v>0.79166666666666663</v>
      </c>
      <c r="R64" s="11">
        <f>IF(G64="MW",1,IF(G64="TuTh",2,IF(G64="S",3,4)))</f>
        <v>2</v>
      </c>
    </row>
    <row r="65" spans="1:18">
      <c r="A65" s="11">
        <v>9</v>
      </c>
      <c r="B65" s="6" t="s">
        <v>52</v>
      </c>
      <c r="C65" s="6" t="s">
        <v>44</v>
      </c>
      <c r="D65" s="7">
        <v>41861</v>
      </c>
      <c r="E65" s="6" t="s">
        <v>53</v>
      </c>
      <c r="F65" s="6"/>
      <c r="G65" s="6" t="s">
        <v>28</v>
      </c>
      <c r="H65" s="6" t="s">
        <v>34</v>
      </c>
      <c r="I65" s="7" t="s">
        <v>22</v>
      </c>
      <c r="J65" s="6" t="s">
        <v>35</v>
      </c>
      <c r="K65" s="29">
        <v>42240</v>
      </c>
      <c r="L65" s="8">
        <v>40</v>
      </c>
      <c r="M65" s="6" t="s">
        <v>54</v>
      </c>
      <c r="N65" s="9" t="s">
        <v>51</v>
      </c>
      <c r="O65" s="25">
        <f>5/15</f>
        <v>0.33333333333333331</v>
      </c>
      <c r="P65" s="25" t="str">
        <f>CONCATENATE("Math ",B65," [",G65," ",H65,I65," ",J65,"] [",M65,"]")</f>
        <v>Math 003B [MW 01:00 PM- 03:15 PM] [E 200]</v>
      </c>
      <c r="Q65" s="11">
        <f>TIMEVALUE(H65)</f>
        <v>0.54166666666666663</v>
      </c>
      <c r="R65" s="11">
        <f>IF(G65="MW",1,IF(G65="TuTh",2,IF(G65="S",3,4)))</f>
        <v>1</v>
      </c>
    </row>
    <row r="66" spans="1:18">
      <c r="A66" s="11">
        <v>63</v>
      </c>
      <c r="B66" s="6" t="s">
        <v>70</v>
      </c>
      <c r="C66" s="6" t="s">
        <v>18</v>
      </c>
      <c r="D66" s="7">
        <v>42221</v>
      </c>
      <c r="E66" s="6" t="s">
        <v>71</v>
      </c>
      <c r="F66" s="6"/>
      <c r="G66" s="6" t="s">
        <v>28</v>
      </c>
      <c r="H66" s="6" t="s">
        <v>65</v>
      </c>
      <c r="I66" s="7" t="s">
        <v>22</v>
      </c>
      <c r="J66" s="6" t="s">
        <v>72</v>
      </c>
      <c r="K66" s="29">
        <v>42240</v>
      </c>
      <c r="L66" s="8">
        <v>43</v>
      </c>
      <c r="M66" s="6" t="s">
        <v>59</v>
      </c>
      <c r="N66" s="9" t="s">
        <v>51</v>
      </c>
      <c r="O66" s="25">
        <f>4/15</f>
        <v>0.26666666666666666</v>
      </c>
      <c r="P66" s="25" t="str">
        <f>CONCATENATE("Math ",B66," [",G66," ",H66,I66," ",J66,"] [",M66,"]")</f>
        <v>Math 011 [MW 03:30 PM- 05:20 PM] [F 203]</v>
      </c>
      <c r="Q66" s="11">
        <f>TIMEVALUE(H66)</f>
        <v>0.64583333333333337</v>
      </c>
      <c r="R66" s="11">
        <f>IF(G66="MW",1,IF(G66="TuTh",2,IF(G66="S",3,4)))</f>
        <v>1</v>
      </c>
    </row>
    <row r="67" spans="1:18">
      <c r="A67" s="11">
        <v>13</v>
      </c>
      <c r="B67" s="6" t="s">
        <v>61</v>
      </c>
      <c r="C67" s="6" t="s">
        <v>18</v>
      </c>
      <c r="D67" s="7">
        <v>41865</v>
      </c>
      <c r="E67" s="6" t="s">
        <v>62</v>
      </c>
      <c r="F67" s="6"/>
      <c r="G67" s="6" t="s">
        <v>28</v>
      </c>
      <c r="H67" s="6" t="s">
        <v>63</v>
      </c>
      <c r="I67" s="7" t="s">
        <v>22</v>
      </c>
      <c r="J67" s="6" t="s">
        <v>64</v>
      </c>
      <c r="K67" s="29">
        <v>42240</v>
      </c>
      <c r="L67" s="8">
        <v>42</v>
      </c>
      <c r="M67" s="6" t="s">
        <v>41</v>
      </c>
      <c r="N67" s="9" t="s">
        <v>51</v>
      </c>
      <c r="O67" s="25">
        <f>3/15</f>
        <v>0.2</v>
      </c>
      <c r="P67" s="25" t="str">
        <f>CONCATENATE("Math ",B67," [",G67," ",H67,I67," ",J67,"] [",M67,"]")</f>
        <v>Math 003E [MW 05:30 PM- 06:45 PM] [G 209]</v>
      </c>
      <c r="Q67" s="11">
        <f>TIMEVALUE(H67)</f>
        <v>0.72916666666666663</v>
      </c>
      <c r="R67" s="11">
        <f>IF(G67="MW",1,IF(G67="TuTh",2,IF(G67="S",3,4)))</f>
        <v>1</v>
      </c>
    </row>
    <row r="68" spans="1:18">
      <c r="A68" s="11">
        <v>7</v>
      </c>
      <c r="B68" s="6" t="s">
        <v>38</v>
      </c>
      <c r="C68" s="6" t="s">
        <v>49</v>
      </c>
      <c r="D68" s="7">
        <v>41859</v>
      </c>
      <c r="E68" s="6" t="s">
        <v>40</v>
      </c>
      <c r="F68" s="6"/>
      <c r="G68" s="6" t="s">
        <v>20</v>
      </c>
      <c r="H68" s="6" t="s">
        <v>34</v>
      </c>
      <c r="I68" s="7" t="s">
        <v>22</v>
      </c>
      <c r="J68" s="6" t="s">
        <v>35</v>
      </c>
      <c r="K68" s="29">
        <v>42240</v>
      </c>
      <c r="L68" s="8">
        <v>33</v>
      </c>
      <c r="M68" s="6" t="s">
        <v>50</v>
      </c>
      <c r="N68" s="9" t="s">
        <v>51</v>
      </c>
      <c r="O68" s="25">
        <f>5/15</f>
        <v>0.33333333333333331</v>
      </c>
      <c r="P68" s="25" t="str">
        <f>CONCATENATE("Math ",B68," [",G68," ",H68,I68," ",J68,"] [",M68,"]")</f>
        <v>Math 003A [TuTh 01:00 PM- 03:15 PM] [F 201]</v>
      </c>
      <c r="Q68" s="11">
        <f>TIMEVALUE(H68)</f>
        <v>0.54166666666666663</v>
      </c>
      <c r="R68" s="11">
        <f>IF(G68="MW",1,IF(G68="TuTh",2,IF(G68="S",3,4)))</f>
        <v>2</v>
      </c>
    </row>
    <row r="69" spans="1:18">
      <c r="A69" s="11">
        <v>90</v>
      </c>
      <c r="B69" s="6" t="s">
        <v>61</v>
      </c>
      <c r="C69" s="6" t="s">
        <v>33</v>
      </c>
      <c r="D69" s="7">
        <v>43004</v>
      </c>
      <c r="E69" s="6" t="s">
        <v>62</v>
      </c>
      <c r="F69" s="6"/>
      <c r="G69" s="6" t="s">
        <v>20</v>
      </c>
      <c r="H69" s="6" t="s">
        <v>65</v>
      </c>
      <c r="I69" s="7" t="s">
        <v>22</v>
      </c>
      <c r="J69" s="6" t="s">
        <v>66</v>
      </c>
      <c r="K69" s="29">
        <v>42240</v>
      </c>
      <c r="L69" s="8">
        <v>40</v>
      </c>
      <c r="M69" s="6" t="s">
        <v>59</v>
      </c>
      <c r="N69" s="9" t="s">
        <v>51</v>
      </c>
      <c r="O69" s="25">
        <f>3/15</f>
        <v>0.2</v>
      </c>
      <c r="P69" s="25" t="str">
        <f>CONCATENATE("Math ",B69," [",G69," ",H69,I69," ",J69,"] [",M69,"]")</f>
        <v>Math 003E [TuTh 03:30 PM- 04:45 PM] [F 203]</v>
      </c>
      <c r="Q69" s="11">
        <f>TIMEVALUE(H69)</f>
        <v>0.64583333333333337</v>
      </c>
      <c r="R69" s="11">
        <f>IF(G69="MW",1,IF(G69="TuTh",2,IF(G69="S",3,4)))</f>
        <v>2</v>
      </c>
    </row>
    <row r="70" spans="1:18">
      <c r="A70" s="11">
        <v>66</v>
      </c>
      <c r="B70" s="6" t="s">
        <v>175</v>
      </c>
      <c r="C70" s="6" t="s">
        <v>44</v>
      </c>
      <c r="D70" s="7">
        <v>42224</v>
      </c>
      <c r="E70" s="6" t="s">
        <v>176</v>
      </c>
      <c r="F70" s="6"/>
      <c r="G70" s="6" t="s">
        <v>28</v>
      </c>
      <c r="H70" s="6" t="s">
        <v>34</v>
      </c>
      <c r="I70" s="7" t="s">
        <v>22</v>
      </c>
      <c r="J70" s="6" t="s">
        <v>177</v>
      </c>
      <c r="K70" s="29">
        <v>42240</v>
      </c>
      <c r="L70" s="8">
        <v>33</v>
      </c>
      <c r="M70" s="6" t="s">
        <v>47</v>
      </c>
      <c r="N70" s="9" t="s">
        <v>25</v>
      </c>
      <c r="O70" s="25">
        <f>3/15</f>
        <v>0.2</v>
      </c>
      <c r="P70" s="25" t="str">
        <f>CONCATENATE("Math ",B70," [",G70," ",H70,I70," ",J70,"] [",M70,"]")</f>
        <v>Math 250 [MW 01:00 PM- 02:15 PM] [G 246]</v>
      </c>
      <c r="Q70" s="11">
        <f>TIMEVALUE(H70)</f>
        <v>0.54166666666666663</v>
      </c>
      <c r="R70" s="11">
        <f>IF(G70="MW",1,IF(G70="TuTh",2,IF(G70="S",3,4)))</f>
        <v>1</v>
      </c>
    </row>
    <row r="71" spans="1:18">
      <c r="A71" s="11">
        <v>76</v>
      </c>
      <c r="B71" s="6" t="s">
        <v>17</v>
      </c>
      <c r="C71" s="6" t="s">
        <v>18</v>
      </c>
      <c r="D71" s="7">
        <v>42550</v>
      </c>
      <c r="E71" s="6" t="s">
        <v>19</v>
      </c>
      <c r="F71" s="6"/>
      <c r="G71" s="6" t="s">
        <v>20</v>
      </c>
      <c r="H71" s="6" t="s">
        <v>21</v>
      </c>
      <c r="I71" s="7" t="s">
        <v>22</v>
      </c>
      <c r="J71" s="6" t="s">
        <v>23</v>
      </c>
      <c r="K71" s="29">
        <v>42240</v>
      </c>
      <c r="L71" s="8">
        <v>33</v>
      </c>
      <c r="M71" s="6" t="s">
        <v>24</v>
      </c>
      <c r="N71" s="9" t="s">
        <v>25</v>
      </c>
      <c r="O71" s="25">
        <f>4/15</f>
        <v>0.26666666666666666</v>
      </c>
      <c r="P71" s="25" t="str">
        <f>CONCATENATE("Math ",B71," [",G71," ",H71,I71," ",J71,"] [",M71,"]")</f>
        <v>Math 001 [TuTh 10:00 AM- 11:50 AM] [G 210]</v>
      </c>
      <c r="Q71" s="11">
        <f>TIMEVALUE(H71)</f>
        <v>0.41666666666666669</v>
      </c>
      <c r="R71" s="11">
        <f>IF(G71="MW",1,IF(G71="TuTh",2,IF(G71="S",3,4)))</f>
        <v>2</v>
      </c>
    </row>
    <row r="72" spans="1:18">
      <c r="A72" s="11">
        <v>79</v>
      </c>
      <c r="B72" s="1" t="s">
        <v>184</v>
      </c>
      <c r="C72" s="1" t="s">
        <v>33</v>
      </c>
      <c r="D72" s="2">
        <v>42553</v>
      </c>
      <c r="E72" s="1" t="s">
        <v>185</v>
      </c>
      <c r="F72" s="1"/>
      <c r="G72" s="1" t="s">
        <v>20</v>
      </c>
      <c r="H72" s="1" t="s">
        <v>34</v>
      </c>
      <c r="I72" s="2" t="s">
        <v>22</v>
      </c>
      <c r="J72" s="1" t="s">
        <v>177</v>
      </c>
      <c r="K72" s="28">
        <v>42240</v>
      </c>
      <c r="L72" s="3">
        <v>32</v>
      </c>
      <c r="M72" s="1" t="s">
        <v>209</v>
      </c>
      <c r="N72" s="4" t="s">
        <v>101</v>
      </c>
      <c r="O72" s="25">
        <f>3/15</f>
        <v>0.2</v>
      </c>
      <c r="P72" s="25" t="str">
        <f>CONCATENATE("Math ",B72," [",G72," ",H72,I72," ",J72,"] [",M72,"]")</f>
        <v>Math 253 [TuTh 01:00 PM- 02:15 PM] [EV 4]</v>
      </c>
      <c r="Q72" s="11">
        <f>TIMEVALUE(H72)</f>
        <v>0.54166666666666663</v>
      </c>
      <c r="R72" s="11">
        <f>IF(G72="MW",1,IF(G72="TuTh",2,IF(G72="S",3,4)))</f>
        <v>2</v>
      </c>
    </row>
    <row r="73" spans="1:18">
      <c r="A73" s="11">
        <v>17</v>
      </c>
      <c r="B73" s="1" t="s">
        <v>73</v>
      </c>
      <c r="C73" s="1" t="s">
        <v>44</v>
      </c>
      <c r="D73" s="2">
        <v>41869</v>
      </c>
      <c r="E73" s="1" t="s">
        <v>75</v>
      </c>
      <c r="F73" s="1"/>
      <c r="G73" s="1" t="s">
        <v>97</v>
      </c>
      <c r="H73" s="1" t="s">
        <v>98</v>
      </c>
      <c r="I73" s="2" t="s">
        <v>22</v>
      </c>
      <c r="J73" s="1" t="s">
        <v>99</v>
      </c>
      <c r="K73" s="28">
        <v>42240</v>
      </c>
      <c r="L73" s="3">
        <v>28</v>
      </c>
      <c r="M73" s="1" t="s">
        <v>100</v>
      </c>
      <c r="N73" s="4" t="s">
        <v>101</v>
      </c>
      <c r="O73" s="25">
        <f>4/15</f>
        <v>0.26666666666666666</v>
      </c>
      <c r="P73" s="25" t="str">
        <f>CONCATENATE("Math ",B73," [",G73," ",H73,I73," ",J73,"] [",M73,"]")</f>
        <v>Math 013 [S 09:00 AM- 12:50 PM] [G 203]</v>
      </c>
      <c r="Q73" s="11">
        <f>TIMEVALUE(H73)</f>
        <v>0.375</v>
      </c>
      <c r="R73" s="11">
        <f>IF(G73="MW",1,IF(G73="TuTh",2,IF(G73="S",3,4)))</f>
        <v>3</v>
      </c>
    </row>
    <row r="74" spans="1:18">
      <c r="A74" s="11">
        <v>73</v>
      </c>
      <c r="B74" s="6" t="s">
        <v>175</v>
      </c>
      <c r="C74" s="6" t="s">
        <v>39</v>
      </c>
      <c r="D74" s="7">
        <v>42434</v>
      </c>
      <c r="E74" s="6" t="s">
        <v>176</v>
      </c>
      <c r="F74" s="6"/>
      <c r="G74" s="6" t="s">
        <v>28</v>
      </c>
      <c r="H74" s="6" t="s">
        <v>45</v>
      </c>
      <c r="I74" s="7" t="s">
        <v>22</v>
      </c>
      <c r="J74" s="6" t="s">
        <v>179</v>
      </c>
      <c r="K74" s="29">
        <v>42240</v>
      </c>
      <c r="L74" s="8">
        <v>33</v>
      </c>
      <c r="M74" s="6" t="s">
        <v>127</v>
      </c>
      <c r="N74" s="9" t="s">
        <v>180</v>
      </c>
      <c r="O74" s="25">
        <f>3/15</f>
        <v>0.2</v>
      </c>
      <c r="P74" s="25" t="str">
        <f>CONCATENATE("Math ",B74," [",G74," ",H74,I74," ",J74,"] [",M74,"]")</f>
        <v>Math 250 [MW 07:00 PM- 08:15 PM] [G 207]</v>
      </c>
      <c r="Q74" s="11">
        <f>TIMEVALUE(H74)</f>
        <v>0.79166666666666663</v>
      </c>
      <c r="R74" s="11">
        <f>IF(G74="MW",1,IF(G74="TuTh",2,IF(G74="S",3,4)))</f>
        <v>1</v>
      </c>
    </row>
    <row r="75" spans="1:18">
      <c r="A75" s="11">
        <v>89</v>
      </c>
      <c r="B75" s="6" t="s">
        <v>184</v>
      </c>
      <c r="C75" s="6" t="s">
        <v>74</v>
      </c>
      <c r="D75" s="7" t="s">
        <v>187</v>
      </c>
      <c r="E75" s="6" t="s">
        <v>185</v>
      </c>
      <c r="F75" s="6" t="s">
        <v>132</v>
      </c>
      <c r="G75" s="6" t="s">
        <v>20</v>
      </c>
      <c r="H75" s="6" t="s">
        <v>98</v>
      </c>
      <c r="I75" s="7" t="s">
        <v>22</v>
      </c>
      <c r="J75" s="6" t="s">
        <v>30</v>
      </c>
      <c r="K75" s="29">
        <v>42240</v>
      </c>
      <c r="L75" s="8">
        <v>0</v>
      </c>
      <c r="M75" s="6" t="s">
        <v>188</v>
      </c>
      <c r="N75" s="9" t="s">
        <v>180</v>
      </c>
      <c r="O75" s="25">
        <f>3/15</f>
        <v>0.2</v>
      </c>
      <c r="P75" s="25" t="str">
        <f>CONCATENATE("Math ",B75," [",G75," ",H75,I75," ",J75,"] [",M75,"]")</f>
        <v>Math 253 [TuTh 09:00 AM- 10:15 AM] [A 203]</v>
      </c>
      <c r="Q75" s="11">
        <f>TIMEVALUE(H75)</f>
        <v>0.375</v>
      </c>
      <c r="R75" s="11">
        <f>IF(G75="MW",1,IF(G75="TuTh",2,IF(G75="S",3,4)))</f>
        <v>2</v>
      </c>
    </row>
    <row r="76" spans="1:18">
      <c r="A76" s="11">
        <v>32</v>
      </c>
      <c r="B76" s="1" t="s">
        <v>122</v>
      </c>
      <c r="C76" s="1" t="s">
        <v>77</v>
      </c>
      <c r="D76" s="2">
        <v>41884</v>
      </c>
      <c r="E76" s="1" t="s">
        <v>123</v>
      </c>
      <c r="F76" s="1"/>
      <c r="G76" s="1" t="s">
        <v>20</v>
      </c>
      <c r="H76" s="1" t="s">
        <v>136</v>
      </c>
      <c r="I76" s="2" t="s">
        <v>22</v>
      </c>
      <c r="J76" s="1" t="s">
        <v>64</v>
      </c>
      <c r="K76" s="28">
        <v>42240</v>
      </c>
      <c r="L76" s="3">
        <v>45</v>
      </c>
      <c r="M76" s="1" t="s">
        <v>50</v>
      </c>
      <c r="N76" s="4" t="s">
        <v>137</v>
      </c>
      <c r="O76" s="25">
        <f>5/15</f>
        <v>0.33333333333333331</v>
      </c>
      <c r="P76" s="25" t="str">
        <f>CONCATENATE("Math ",B76," [",G76," ",H76,I76," ",J76,"] [",M76,"]")</f>
        <v>Math 201 [TuTh 04:30 PM- 06:45 PM] [F 201]</v>
      </c>
      <c r="Q76" s="11">
        <f>TIMEVALUE(H76)</f>
        <v>0.6875</v>
      </c>
      <c r="R76" s="11">
        <f>IF(G76="MW",1,IF(G76="TuTh",2,IF(G76="S",3,4)))</f>
        <v>2</v>
      </c>
    </row>
    <row r="77" spans="1:18">
      <c r="A77" s="11">
        <v>31</v>
      </c>
      <c r="B77" s="1" t="s">
        <v>122</v>
      </c>
      <c r="C77" s="1" t="s">
        <v>49</v>
      </c>
      <c r="D77" s="2">
        <v>41883</v>
      </c>
      <c r="E77" s="1" t="s">
        <v>123</v>
      </c>
      <c r="F77" s="1"/>
      <c r="G77" s="1" t="s">
        <v>20</v>
      </c>
      <c r="H77" s="1" t="s">
        <v>45</v>
      </c>
      <c r="I77" s="2" t="s">
        <v>22</v>
      </c>
      <c r="J77" s="1" t="s">
        <v>46</v>
      </c>
      <c r="K77" s="28">
        <v>42240</v>
      </c>
      <c r="L77" s="3">
        <v>33</v>
      </c>
      <c r="M77" s="1" t="s">
        <v>31</v>
      </c>
      <c r="N77" s="4" t="s">
        <v>137</v>
      </c>
      <c r="O77" s="25">
        <f>5/15</f>
        <v>0.33333333333333331</v>
      </c>
      <c r="P77" s="25" t="str">
        <f>CONCATENATE("Math ",B77," [",G77," ",H77,I77," ",J77,"] [",M77,"]")</f>
        <v>Math 201 [TuTh 07:00 PM- 09:15 PM] [G 206]</v>
      </c>
      <c r="Q77" s="11">
        <f>TIMEVALUE(H77)</f>
        <v>0.79166666666666663</v>
      </c>
      <c r="R77" s="11">
        <f>IF(G77="MW",1,IF(G77="TuTh",2,IF(G77="S",3,4)))</f>
        <v>2</v>
      </c>
    </row>
    <row r="78" spans="1:18">
      <c r="A78" s="11">
        <v>20</v>
      </c>
      <c r="B78" s="6" t="s">
        <v>73</v>
      </c>
      <c r="C78" s="6" t="s">
        <v>77</v>
      </c>
      <c r="D78" s="7">
        <v>41872</v>
      </c>
      <c r="E78" s="6" t="s">
        <v>75</v>
      </c>
      <c r="F78" s="6"/>
      <c r="G78" s="6" t="s">
        <v>28</v>
      </c>
      <c r="H78" s="6" t="s">
        <v>34</v>
      </c>
      <c r="I78" s="7" t="s">
        <v>22</v>
      </c>
      <c r="J78" s="6" t="s">
        <v>78</v>
      </c>
      <c r="K78" s="29">
        <v>42240</v>
      </c>
      <c r="L78" s="8">
        <v>33</v>
      </c>
      <c r="M78" s="6" t="s">
        <v>24</v>
      </c>
      <c r="N78" s="9" t="s">
        <v>79</v>
      </c>
      <c r="O78" s="25">
        <f>4/15</f>
        <v>0.26666666666666666</v>
      </c>
      <c r="P78" s="25" t="str">
        <f>CONCATENATE("Math ",B78," [",G78," ",H78,I78," ",J78,"] [",M78,"]")</f>
        <v>Math 013 [MW 01:00 PM- 02:50 PM] [G 210]</v>
      </c>
      <c r="Q78" s="11">
        <f>TIMEVALUE(H78)</f>
        <v>0.54166666666666663</v>
      </c>
      <c r="R78" s="11">
        <f>IF(G78="MW",1,IF(G78="TuTh",2,IF(G78="S",3,4)))</f>
        <v>1</v>
      </c>
    </row>
    <row r="79" spans="1:18">
      <c r="A79" s="11">
        <v>51</v>
      </c>
      <c r="B79" s="1" t="s">
        <v>184</v>
      </c>
      <c r="C79" s="1" t="s">
        <v>18</v>
      </c>
      <c r="D79" s="2">
        <v>41903</v>
      </c>
      <c r="E79" s="1" t="s">
        <v>185</v>
      </c>
      <c r="F79" s="1"/>
      <c r="G79" s="1" t="s">
        <v>28</v>
      </c>
      <c r="H79" s="1" t="s">
        <v>98</v>
      </c>
      <c r="I79" s="2" t="s">
        <v>22</v>
      </c>
      <c r="J79" s="1" t="s">
        <v>30</v>
      </c>
      <c r="K79" s="28">
        <v>42240</v>
      </c>
      <c r="L79" s="3">
        <v>32</v>
      </c>
      <c r="M79" s="1" t="s">
        <v>36</v>
      </c>
      <c r="N79" s="4" t="s">
        <v>149</v>
      </c>
      <c r="O79" s="25">
        <f>3/15</f>
        <v>0.2</v>
      </c>
      <c r="P79" s="25" t="str">
        <f>CONCATENATE("Math ",B79," [",G79," ",H79,I79," ",J79,"] [",M79,"]")</f>
        <v>Math 253 [MW 09:00 AM- 10:15 AM] [G 211]</v>
      </c>
      <c r="Q79" s="11">
        <f>TIMEVALUE(H79)</f>
        <v>0.375</v>
      </c>
      <c r="R79" s="11">
        <f>IF(G79="MW",1,IF(G79="TuTh",2,IF(G79="S",3,4)))</f>
        <v>1</v>
      </c>
    </row>
    <row r="80" spans="1:18">
      <c r="A80" s="11">
        <v>40</v>
      </c>
      <c r="B80" s="1" t="s">
        <v>146</v>
      </c>
      <c r="C80" s="1" t="s">
        <v>39</v>
      </c>
      <c r="D80" s="2">
        <v>41892</v>
      </c>
      <c r="E80" s="1" t="s">
        <v>147</v>
      </c>
      <c r="F80" s="1"/>
      <c r="G80" s="1" t="s">
        <v>28</v>
      </c>
      <c r="H80" s="1" t="s">
        <v>85</v>
      </c>
      <c r="I80" s="2" t="s">
        <v>22</v>
      </c>
      <c r="J80" s="1" t="s">
        <v>126</v>
      </c>
      <c r="K80" s="28">
        <v>42240</v>
      </c>
      <c r="L80" s="3">
        <v>42</v>
      </c>
      <c r="M80" s="1" t="s">
        <v>41</v>
      </c>
      <c r="N80" s="4" t="s">
        <v>149</v>
      </c>
      <c r="O80" s="25">
        <f>5/15</f>
        <v>0.33333333333333331</v>
      </c>
      <c r="P80" s="25" t="str">
        <f>CONCATENATE("Math ",B80," [",G80," ",H80,I80," ",J80,"] [",M80,"]")</f>
        <v>Math 203 [MW 10:30 AM- 12:45 PM] [G 209]</v>
      </c>
      <c r="Q80" s="11">
        <f>TIMEVALUE(H80)</f>
        <v>0.4375</v>
      </c>
      <c r="R80" s="11">
        <f>IF(G80="MW",1,IF(G80="TuTh",2,IF(G80="S",3,4)))</f>
        <v>1</v>
      </c>
    </row>
    <row r="81" spans="1:18">
      <c r="A81" s="11">
        <v>29</v>
      </c>
      <c r="B81" s="6" t="s">
        <v>122</v>
      </c>
      <c r="C81" s="6" t="s">
        <v>33</v>
      </c>
      <c r="D81" s="7">
        <v>41881</v>
      </c>
      <c r="E81" s="6" t="s">
        <v>123</v>
      </c>
      <c r="F81" s="6" t="s">
        <v>125</v>
      </c>
      <c r="G81" s="6" t="s">
        <v>28</v>
      </c>
      <c r="H81" s="6" t="s">
        <v>85</v>
      </c>
      <c r="I81" s="7" t="s">
        <v>22</v>
      </c>
      <c r="J81" s="6" t="s">
        <v>126</v>
      </c>
      <c r="K81" s="29">
        <v>42240</v>
      </c>
      <c r="L81" s="8">
        <v>0</v>
      </c>
      <c r="M81" s="6" t="s">
        <v>127</v>
      </c>
      <c r="N81" s="9" t="s">
        <v>128</v>
      </c>
      <c r="O81" s="25">
        <f>5/15</f>
        <v>0.33333333333333331</v>
      </c>
      <c r="P81" s="25" t="str">
        <f>CONCATENATE("Math ",B81," [",G81," ",H81,I81," ",J81,"] [",M81,"]")</f>
        <v>Math 201 [MW 10:30 AM- 12:45 PM] [G 207]</v>
      </c>
      <c r="Q81" s="11">
        <f>TIMEVALUE(H81)</f>
        <v>0.4375</v>
      </c>
      <c r="R81" s="11">
        <f>IF(G81="MW",1,IF(G81="TuTh",2,IF(G81="S",3,4)))</f>
        <v>1</v>
      </c>
    </row>
    <row r="82" spans="1:18">
      <c r="A82" s="11">
        <v>68</v>
      </c>
      <c r="B82" s="6" t="s">
        <v>146</v>
      </c>
      <c r="C82" s="6" t="s">
        <v>82</v>
      </c>
      <c r="D82" s="7">
        <v>42269</v>
      </c>
      <c r="E82" s="6" t="s">
        <v>147</v>
      </c>
      <c r="F82" s="6"/>
      <c r="G82" s="6" t="s">
        <v>20</v>
      </c>
      <c r="H82" s="6" t="s">
        <v>157</v>
      </c>
      <c r="I82" s="7" t="s">
        <v>22</v>
      </c>
      <c r="J82" s="6" t="s">
        <v>113</v>
      </c>
      <c r="K82" s="29">
        <v>42240</v>
      </c>
      <c r="L82" s="8">
        <v>44</v>
      </c>
      <c r="M82" s="6" t="s">
        <v>88</v>
      </c>
      <c r="N82" s="9" t="s">
        <v>128</v>
      </c>
      <c r="O82" s="25">
        <f>5/15</f>
        <v>0.33333333333333331</v>
      </c>
      <c r="P82" s="25" t="str">
        <f>CONCATENATE("Math ",B82," [",G82," ",H82,I82," ",J82,"] [",M82,"]")</f>
        <v>Math 203 [TuTh 09:30 AM- 11:45 AM] [F 200]</v>
      </c>
      <c r="Q82" s="11">
        <f>TIMEVALUE(H82)</f>
        <v>0.39583333333333331</v>
      </c>
      <c r="R82" s="11">
        <f>IF(G82="MW",1,IF(G82="TuTh",2,IF(G82="S",3,4)))</f>
        <v>2</v>
      </c>
    </row>
    <row r="83" spans="1:18">
      <c r="A83" s="11">
        <v>69</v>
      </c>
      <c r="B83" s="6" t="s">
        <v>146</v>
      </c>
      <c r="C83" s="6" t="s">
        <v>93</v>
      </c>
      <c r="D83" s="7">
        <v>42270</v>
      </c>
      <c r="E83" s="6" t="s">
        <v>147</v>
      </c>
      <c r="F83" s="6"/>
      <c r="G83" s="6" t="s">
        <v>103</v>
      </c>
      <c r="H83" s="6"/>
      <c r="I83" s="7"/>
      <c r="J83" s="6"/>
      <c r="K83" s="29">
        <v>42240</v>
      </c>
      <c r="L83" s="8">
        <v>40</v>
      </c>
      <c r="M83" s="6" t="s">
        <v>104</v>
      </c>
      <c r="N83" s="9" t="s">
        <v>128</v>
      </c>
      <c r="O83" s="25">
        <f>5/15</f>
        <v>0.33333333333333331</v>
      </c>
      <c r="P83" s="25" t="str">
        <f>CONCATENATE("Math ",B83," [",G83," ",H83,I83," ",J83,"] [",M83,"]")</f>
        <v>Math 203 [  ] [HYBRID]</v>
      </c>
      <c r="R83" s="11">
        <f>IF(G83="MW",1,IF(G83="TuTh",2,IF(G83="S",3,4)))</f>
        <v>4</v>
      </c>
    </row>
    <row r="84" spans="1:18">
      <c r="A84" s="11">
        <v>55</v>
      </c>
      <c r="B84" s="1" t="s">
        <v>161</v>
      </c>
      <c r="C84" s="1" t="s">
        <v>162</v>
      </c>
      <c r="D84" s="2" t="s">
        <v>163</v>
      </c>
      <c r="E84" s="1" t="s">
        <v>164</v>
      </c>
      <c r="F84" s="1"/>
      <c r="G84" s="1" t="s">
        <v>103</v>
      </c>
      <c r="H84" s="1"/>
      <c r="I84" s="2"/>
      <c r="J84" s="1"/>
      <c r="K84" s="28">
        <v>42240</v>
      </c>
      <c r="L84" s="3">
        <v>40</v>
      </c>
      <c r="M84" s="1"/>
      <c r="N84" s="4" t="s">
        <v>165</v>
      </c>
      <c r="O84" s="25">
        <v>0.75</v>
      </c>
      <c r="P84" s="25" t="str">
        <f>CONCATENATE("Math ",B84," [",G84," ",H84,I84," ",J84,"] [",M84,"]")</f>
        <v>Math 210A-D [  ] []</v>
      </c>
      <c r="R84" s="11">
        <f>IF(G84="MW",1,IF(G84="TuTh",2,IF(G84="S",3,4)))</f>
        <v>4</v>
      </c>
    </row>
    <row r="85" spans="1:18">
      <c r="A85" s="11">
        <v>59</v>
      </c>
      <c r="B85" s="1" t="s">
        <v>166</v>
      </c>
      <c r="C85" s="1" t="s">
        <v>162</v>
      </c>
      <c r="D85" s="2" t="s">
        <v>167</v>
      </c>
      <c r="E85" s="1" t="s">
        <v>168</v>
      </c>
      <c r="F85" s="1"/>
      <c r="G85" s="1" t="s">
        <v>103</v>
      </c>
      <c r="H85" s="1"/>
      <c r="I85" s="2"/>
      <c r="J85" s="1"/>
      <c r="K85" s="28">
        <v>42240</v>
      </c>
      <c r="L85" s="3">
        <v>40</v>
      </c>
      <c r="M85" s="1"/>
      <c r="N85" s="4" t="s">
        <v>165</v>
      </c>
      <c r="O85" s="25"/>
      <c r="P85" s="25" t="str">
        <f>CONCATENATE("Math ",B85," [",G85," ",H85,I85," ",J85,"] [",M85,"]")</f>
        <v>Math 211A-D [  ] []</v>
      </c>
      <c r="R85" s="11">
        <f>IF(G85="MW",1,IF(G85="TuTh",2,IF(G85="S",3,4)))</f>
        <v>4</v>
      </c>
    </row>
    <row r="86" spans="1:18">
      <c r="A86" s="11">
        <v>43</v>
      </c>
      <c r="B86" s="1" t="s">
        <v>169</v>
      </c>
      <c r="C86" s="1" t="s">
        <v>162</v>
      </c>
      <c r="D86" s="2" t="s">
        <v>170</v>
      </c>
      <c r="E86" s="1" t="s">
        <v>171</v>
      </c>
      <c r="F86" s="1"/>
      <c r="G86" s="1" t="s">
        <v>103</v>
      </c>
      <c r="H86" s="1"/>
      <c r="I86" s="2"/>
      <c r="J86" s="1"/>
      <c r="K86" s="28">
        <v>42240</v>
      </c>
      <c r="L86" s="3">
        <v>40</v>
      </c>
      <c r="M86" s="1"/>
      <c r="N86" s="4" t="s">
        <v>165</v>
      </c>
      <c r="O86" s="25"/>
      <c r="P86" s="25" t="str">
        <f>CONCATENATE("Math ",B86," [",G86," ",H86,I86," ",J86,"] [",M86,"]")</f>
        <v>Math 220A-G [  ] []</v>
      </c>
      <c r="R86" s="11">
        <f>IF(G86="MW",1,IF(G86="TuTh",2,IF(G86="S",3,4)))</f>
        <v>4</v>
      </c>
    </row>
    <row r="87" spans="1:18">
      <c r="A87" s="11">
        <v>28</v>
      </c>
      <c r="B87" s="6" t="s">
        <v>122</v>
      </c>
      <c r="C87" s="6" t="s">
        <v>18</v>
      </c>
      <c r="D87" s="7">
        <v>41880</v>
      </c>
      <c r="E87" s="6" t="s">
        <v>123</v>
      </c>
      <c r="F87" s="6"/>
      <c r="G87" s="6" t="s">
        <v>20</v>
      </c>
      <c r="H87" s="6" t="s">
        <v>29</v>
      </c>
      <c r="I87" s="7" t="s">
        <v>22</v>
      </c>
      <c r="J87" s="6" t="s">
        <v>30</v>
      </c>
      <c r="K87" s="29">
        <v>42240</v>
      </c>
      <c r="L87" s="8">
        <v>45</v>
      </c>
      <c r="M87" s="6" t="s">
        <v>50</v>
      </c>
      <c r="N87" s="9" t="s">
        <v>116</v>
      </c>
      <c r="O87" s="25">
        <f>5/15</f>
        <v>0.33333333333333331</v>
      </c>
      <c r="P87" s="25" t="str">
        <f>CONCATENATE("Math ",B87," [",G87," ",H87,I87," ",J87,"] [",M87,"]")</f>
        <v>Math 201 [TuTh 08:00 AM- 10:15 AM] [F 201]</v>
      </c>
      <c r="Q87" s="11">
        <f>TIMEVALUE(H87)</f>
        <v>0.33333333333333331</v>
      </c>
      <c r="R87" s="11">
        <f>IF(G87="MW",1,IF(G87="TuTh",2,IF(G87="S",3,4)))</f>
        <v>2</v>
      </c>
    </row>
    <row r="88" spans="1:18">
      <c r="A88" s="11">
        <v>93</v>
      </c>
      <c r="B88" s="6" t="s">
        <v>114</v>
      </c>
      <c r="C88" s="6" t="s">
        <v>18</v>
      </c>
      <c r="D88" s="7">
        <v>43923</v>
      </c>
      <c r="E88" s="6" t="s">
        <v>112</v>
      </c>
      <c r="F88" s="6"/>
      <c r="G88" s="6" t="s">
        <v>20</v>
      </c>
      <c r="H88" s="6" t="s">
        <v>85</v>
      </c>
      <c r="I88" s="7" t="s">
        <v>22</v>
      </c>
      <c r="J88" s="6" t="s">
        <v>113</v>
      </c>
      <c r="K88" s="29">
        <v>42240</v>
      </c>
      <c r="L88" s="8">
        <v>35</v>
      </c>
      <c r="M88" s="6" t="s">
        <v>115</v>
      </c>
      <c r="N88" s="9" t="s">
        <v>116</v>
      </c>
      <c r="O88" s="25">
        <f>3/15</f>
        <v>0.2</v>
      </c>
      <c r="P88" s="25" t="str">
        <f>CONCATENATE("Math ",B88," [",G88," ",H88,I88," ",J88,"] [",M88,"]")</f>
        <v>Math 016B [TuTh 10:30 AM- 11:45 AM] [F 205]</v>
      </c>
      <c r="Q88" s="11">
        <f>TIMEVALUE(H88)</f>
        <v>0.4375</v>
      </c>
      <c r="R88" s="11">
        <f>IF(G88="MW",1,IF(G88="TuTh",2,IF(G88="S",3,4)))</f>
        <v>2</v>
      </c>
    </row>
    <row r="89" spans="1:18">
      <c r="A89" s="11">
        <v>6</v>
      </c>
      <c r="B89" s="1" t="s">
        <v>38</v>
      </c>
      <c r="C89" s="1" t="s">
        <v>39</v>
      </c>
      <c r="D89" s="2">
        <v>41858</v>
      </c>
      <c r="E89" s="1" t="s">
        <v>40</v>
      </c>
      <c r="F89" s="1"/>
      <c r="G89" s="1" t="s">
        <v>28</v>
      </c>
      <c r="H89" s="1" t="s">
        <v>29</v>
      </c>
      <c r="I89" s="2" t="s">
        <v>22</v>
      </c>
      <c r="J89" s="1" t="s">
        <v>30</v>
      </c>
      <c r="K89" s="28">
        <v>42240</v>
      </c>
      <c r="L89" s="3">
        <v>42</v>
      </c>
      <c r="M89" s="1" t="s">
        <v>41</v>
      </c>
      <c r="N89" s="4" t="s">
        <v>42</v>
      </c>
      <c r="O89" s="25">
        <f>5/15</f>
        <v>0.33333333333333331</v>
      </c>
      <c r="P89" s="25" t="str">
        <f>CONCATENATE("Math ",B89," [",G89," ",H89,I89," ",J89,"] [",M89,"]")</f>
        <v>Math 003A [MW 08:00 AM- 10:15 AM] [G 209]</v>
      </c>
      <c r="Q89" s="11">
        <f>TIMEVALUE(H89)</f>
        <v>0.33333333333333331</v>
      </c>
      <c r="R89" s="11">
        <f>IF(G89="MW",1,IF(G89="TuTh",2,IF(G89="S",3,4)))</f>
        <v>1</v>
      </c>
    </row>
    <row r="90" spans="1:18">
      <c r="A90" s="11">
        <v>85</v>
      </c>
      <c r="B90" s="1" t="s">
        <v>172</v>
      </c>
      <c r="C90" s="1" t="s">
        <v>18</v>
      </c>
      <c r="D90" s="2">
        <v>42667</v>
      </c>
      <c r="E90" s="1" t="s">
        <v>173</v>
      </c>
      <c r="F90" s="1"/>
      <c r="G90" s="1" t="s">
        <v>28</v>
      </c>
      <c r="H90" s="1" t="s">
        <v>91</v>
      </c>
      <c r="I90" s="2" t="s">
        <v>22</v>
      </c>
      <c r="J90" s="1" t="s">
        <v>92</v>
      </c>
      <c r="K90" s="28">
        <v>42240</v>
      </c>
      <c r="L90" s="3">
        <v>30</v>
      </c>
      <c r="M90" s="1" t="s">
        <v>174</v>
      </c>
      <c r="N90" s="4" t="s">
        <v>42</v>
      </c>
      <c r="O90" s="27">
        <f>4/15</f>
        <v>0.26666666666666666</v>
      </c>
      <c r="P90" s="25" t="str">
        <f>CONCATENATE("Math ",B90," [",G90," ",H90,I90," ",J90,"] [",M90,"]")</f>
        <v>Math 221 [MW 03:00 PM- 04:50 PM] [A 120]</v>
      </c>
      <c r="Q90" s="11">
        <f>TIMEVALUE(H90)</f>
        <v>0.625</v>
      </c>
      <c r="R90" s="11">
        <f>IF(G90="MW",1,IF(G90="TuTh",2,IF(G90="S",3,4)))</f>
        <v>1</v>
      </c>
    </row>
    <row r="91" spans="1:18">
      <c r="B91" s="1" t="s">
        <v>200</v>
      </c>
      <c r="C91" s="3"/>
      <c r="D91" s="2"/>
      <c r="E91" s="3"/>
      <c r="F91" s="3"/>
      <c r="G91" s="1" t="s">
        <v>20</v>
      </c>
      <c r="H91" s="1" t="s">
        <v>94</v>
      </c>
      <c r="I91" s="5"/>
      <c r="J91" s="1" t="s">
        <v>45</v>
      </c>
      <c r="K91" s="3"/>
      <c r="L91" s="3"/>
      <c r="M91" s="3"/>
      <c r="N91" s="4" t="s">
        <v>42</v>
      </c>
      <c r="O91" s="25">
        <f>4/15*0.8</f>
        <v>0.21333333333333335</v>
      </c>
      <c r="P91" s="25" t="str">
        <f>CONCATENATE("Math ",B91," [",G91," ",H91,I91," ",J91,"] [",M91,"]")</f>
        <v>Math Lab Hr [TuTh 05:00 PM 07:00 PM] []</v>
      </c>
      <c r="R91" s="11">
        <f>IF(G91="MW",1,IF(G91="TuTh",2,IF(G91="S",3,4)))</f>
        <v>2</v>
      </c>
    </row>
  </sheetData>
  <sortState ref="A7:R91">
    <sortCondition ref="N7:N91"/>
    <sortCondition ref="R7:R91"/>
    <sortCondition ref="Q7:Q91"/>
  </sortState>
  <mergeCells count="4">
    <mergeCell ref="B1:M1"/>
    <mergeCell ref="B2:M2"/>
    <mergeCell ref="B3:M3"/>
    <mergeCell ref="B4:M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topLeftCell="B1" workbookViewId="0">
      <selection activeCell="N3" sqref="N3"/>
    </sheetView>
  </sheetViews>
  <sheetFormatPr baseColWidth="10" defaultColWidth="9.83203125" defaultRowHeight="15" x14ac:dyDescent="0"/>
  <cols>
    <col min="1" max="1" width="4.1640625" style="11" hidden="1" customWidth="1"/>
    <col min="2" max="2" width="7.1640625" style="16" customWidth="1"/>
    <col min="3" max="3" width="4" style="11" customWidth="1"/>
    <col min="4" max="4" width="11.1640625" style="17" customWidth="1"/>
    <col min="5" max="5" width="27.5" style="11" hidden="1" customWidth="1"/>
    <col min="6" max="6" width="19.83203125" style="11" customWidth="1"/>
    <col min="7" max="7" width="6.5" style="11" customWidth="1"/>
    <col min="8" max="8" width="8.33203125" style="11" customWidth="1"/>
    <col min="9" max="9" width="2" style="18" customWidth="1"/>
    <col min="10" max="10" width="8.33203125" style="11" customWidth="1"/>
    <col min="11" max="11" width="10.83203125" style="11" hidden="1" customWidth="1"/>
    <col min="12" max="12" width="6.6640625" style="11" customWidth="1"/>
    <col min="13" max="13" width="13" style="11" customWidth="1"/>
    <col min="14" max="14" width="14" style="11" customWidth="1"/>
    <col min="15" max="15" width="6.83203125" style="13" hidden="1" customWidth="1"/>
    <col min="16" max="16" width="38.33203125" style="13" hidden="1" customWidth="1"/>
    <col min="17" max="17" width="14.83203125" style="11" hidden="1" customWidth="1"/>
    <col min="18" max="18" width="9.5" style="11" hidden="1" customWidth="1"/>
    <col min="19" max="19" width="7" style="11" hidden="1" customWidth="1"/>
    <col min="20" max="16384" width="9.83203125" style="11"/>
  </cols>
  <sheetData>
    <row r="1" spans="1:19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2"/>
    </row>
    <row r="2" spans="1:19" ht="20"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4"/>
    </row>
    <row r="3" spans="1:19" ht="16">
      <c r="B3" s="37" t="s">
        <v>212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15"/>
    </row>
    <row r="4" spans="1:19" ht="27" customHeight="1">
      <c r="B4" s="38" t="s">
        <v>210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15"/>
    </row>
    <row r="5" spans="1:19" ht="16" thickBot="1"/>
    <row r="6" spans="1:19" ht="17" thickTop="1" thickBot="1">
      <c r="B6" s="19" t="s">
        <v>2</v>
      </c>
      <c r="C6" s="19" t="s">
        <v>3</v>
      </c>
      <c r="D6" s="20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20" t="s">
        <v>9</v>
      </c>
      <c r="J6" s="19" t="s">
        <v>10</v>
      </c>
      <c r="K6" s="19" t="s">
        <v>203</v>
      </c>
      <c r="L6" s="19" t="s">
        <v>11</v>
      </c>
      <c r="M6" s="19" t="s">
        <v>12</v>
      </c>
      <c r="N6" s="19" t="s">
        <v>13</v>
      </c>
      <c r="O6" s="21" t="s">
        <v>204</v>
      </c>
      <c r="P6" s="22" t="s">
        <v>14</v>
      </c>
      <c r="Q6" s="23" t="s">
        <v>15</v>
      </c>
      <c r="R6" s="23" t="s">
        <v>16</v>
      </c>
      <c r="S6" s="24">
        <v>42191</v>
      </c>
    </row>
    <row r="7" spans="1:19" ht="16" thickTop="1">
      <c r="A7" s="11">
        <v>85</v>
      </c>
      <c r="B7" s="30" t="s">
        <v>172</v>
      </c>
      <c r="C7" s="30" t="s">
        <v>18</v>
      </c>
      <c r="D7" s="31">
        <v>42667</v>
      </c>
      <c r="E7" s="30" t="s">
        <v>173</v>
      </c>
      <c r="F7" s="30"/>
      <c r="G7" s="30" t="s">
        <v>28</v>
      </c>
      <c r="H7" s="30" t="s">
        <v>91</v>
      </c>
      <c r="I7" s="31" t="s">
        <v>22</v>
      </c>
      <c r="J7" s="30" t="s">
        <v>92</v>
      </c>
      <c r="K7" s="32">
        <v>42240</v>
      </c>
      <c r="L7" s="33">
        <v>30</v>
      </c>
      <c r="M7" s="30" t="s">
        <v>174</v>
      </c>
      <c r="N7" s="34" t="s">
        <v>42</v>
      </c>
      <c r="O7" s="27">
        <f>4/15</f>
        <v>0.26666666666666666</v>
      </c>
      <c r="P7" s="25" t="str">
        <f>CONCATENATE("Math ",B7," [",G7," ",H7,I7," ",J7,"] [",M7,"]")</f>
        <v>Math 221 [MW 03:00 PM- 04:50 PM] [A 120]</v>
      </c>
      <c r="Q7" s="11">
        <f>TIMEVALUE(H7)</f>
        <v>0.625</v>
      </c>
      <c r="R7" s="11">
        <f>IF(G7="MW",1,IF(G7="TuTh",2,IF(G7="S",3,4)))</f>
        <v>1</v>
      </c>
      <c r="S7" s="26">
        <v>7</v>
      </c>
    </row>
    <row r="8" spans="1:19">
      <c r="A8" s="11">
        <v>89</v>
      </c>
      <c r="B8" s="6" t="s">
        <v>184</v>
      </c>
      <c r="C8" s="6" t="s">
        <v>74</v>
      </c>
      <c r="D8" s="7" t="s">
        <v>187</v>
      </c>
      <c r="E8" s="6" t="s">
        <v>185</v>
      </c>
      <c r="F8" s="6" t="s">
        <v>132</v>
      </c>
      <c r="G8" s="6" t="s">
        <v>20</v>
      </c>
      <c r="H8" s="6" t="s">
        <v>98</v>
      </c>
      <c r="I8" s="7" t="s">
        <v>22</v>
      </c>
      <c r="J8" s="6" t="s">
        <v>30</v>
      </c>
      <c r="K8" s="29">
        <v>42240</v>
      </c>
      <c r="L8" s="8">
        <v>0</v>
      </c>
      <c r="M8" s="6" t="s">
        <v>188</v>
      </c>
      <c r="N8" s="9" t="s">
        <v>180</v>
      </c>
      <c r="O8" s="25">
        <f>3/15</f>
        <v>0.2</v>
      </c>
      <c r="P8" s="25" t="str">
        <f>CONCATENATE("Math ",B8," [",G8," ",H8,I8," ",J8,"] [",M8,"]")</f>
        <v>Math 253 [TuTh 09:00 AM- 10:15 AM] [A 203]</v>
      </c>
      <c r="Q8" s="11">
        <f>TIMEVALUE(H8)</f>
        <v>0.375</v>
      </c>
      <c r="R8" s="11">
        <f>IF(G8="MW",1,IF(G8="TuTh",2,IF(G8="S",3,4)))</f>
        <v>2</v>
      </c>
      <c r="S8" s="26">
        <v>3</v>
      </c>
    </row>
    <row r="9" spans="1:19">
      <c r="A9" s="11">
        <v>88</v>
      </c>
      <c r="B9" s="1" t="s">
        <v>122</v>
      </c>
      <c r="C9" s="1" t="s">
        <v>90</v>
      </c>
      <c r="D9" s="2" t="s">
        <v>131</v>
      </c>
      <c r="E9" s="1" t="s">
        <v>123</v>
      </c>
      <c r="F9" s="1" t="s">
        <v>132</v>
      </c>
      <c r="G9" s="1" t="s">
        <v>20</v>
      </c>
      <c r="H9" s="1" t="s">
        <v>98</v>
      </c>
      <c r="I9" s="2" t="s">
        <v>22</v>
      </c>
      <c r="J9" s="1" t="s">
        <v>133</v>
      </c>
      <c r="K9" s="28">
        <v>42240</v>
      </c>
      <c r="L9" s="3">
        <v>0</v>
      </c>
      <c r="M9" s="1" t="s">
        <v>134</v>
      </c>
      <c r="N9" s="4" t="s">
        <v>135</v>
      </c>
      <c r="O9" s="25">
        <f>5/15</f>
        <v>0.33333333333333331</v>
      </c>
      <c r="P9" s="25" t="str">
        <f>CONCATENATE("Math ",B9," [",G9," ",H9,I9," ",J9,"] [",M9,"]")</f>
        <v>Math 201 [TuTh 09:00 AM- 11:15 AM] [A 204]</v>
      </c>
      <c r="Q9" s="11">
        <f>TIMEVALUE(H9)</f>
        <v>0.375</v>
      </c>
      <c r="R9" s="11">
        <f>IF(G9="MW",1,IF(G9="TuTh",2,IF(G9="S",3,4)))</f>
        <v>2</v>
      </c>
      <c r="S9" s="26">
        <v>19</v>
      </c>
    </row>
    <row r="10" spans="1:19">
      <c r="A10" s="11">
        <v>14</v>
      </c>
      <c r="B10" s="6" t="s">
        <v>67</v>
      </c>
      <c r="C10" s="6" t="s">
        <v>18</v>
      </c>
      <c r="D10" s="7">
        <v>41866</v>
      </c>
      <c r="E10" s="6" t="s">
        <v>68</v>
      </c>
      <c r="F10" s="6"/>
      <c r="G10" s="6" t="s">
        <v>20</v>
      </c>
      <c r="H10" s="6" t="s">
        <v>63</v>
      </c>
      <c r="I10" s="7" t="s">
        <v>22</v>
      </c>
      <c r="J10" s="6" t="s">
        <v>64</v>
      </c>
      <c r="K10" s="29">
        <v>42240</v>
      </c>
      <c r="L10" s="8">
        <v>43</v>
      </c>
      <c r="M10" s="6" t="s">
        <v>69</v>
      </c>
      <c r="N10" s="9" t="s">
        <v>60</v>
      </c>
      <c r="O10" s="25">
        <f>3/15</f>
        <v>0.2</v>
      </c>
      <c r="P10" s="25" t="str">
        <f>CONCATENATE("Math ",B10," [",G10," ",H10,I10," ",J10,"] [",M10,"]")</f>
        <v>Math 003F [TuTh 05:30 PM- 06:45 PM] [A 233]</v>
      </c>
      <c r="Q10" s="11">
        <f>TIMEVALUE(H10)</f>
        <v>0.72916666666666663</v>
      </c>
      <c r="R10" s="11">
        <f>IF(G10="MW",1,IF(G10="TuTh",2,IF(G10="S",3,4)))</f>
        <v>2</v>
      </c>
      <c r="S10" s="11">
        <v>40</v>
      </c>
    </row>
    <row r="11" spans="1:19">
      <c r="B11" s="1" t="s">
        <v>122</v>
      </c>
      <c r="C11" s="1" t="s">
        <v>140</v>
      </c>
      <c r="D11" s="2" t="s">
        <v>141</v>
      </c>
      <c r="E11" s="1" t="s">
        <v>123</v>
      </c>
      <c r="F11" s="1"/>
      <c r="G11" s="1" t="s">
        <v>28</v>
      </c>
      <c r="H11" s="1" t="s">
        <v>85</v>
      </c>
      <c r="I11" s="2" t="s">
        <v>22</v>
      </c>
      <c r="J11" s="1" t="s">
        <v>126</v>
      </c>
      <c r="K11" s="28">
        <v>42240</v>
      </c>
      <c r="L11" s="3">
        <v>40</v>
      </c>
      <c r="M11" s="1" t="s">
        <v>129</v>
      </c>
      <c r="N11" s="4" t="s">
        <v>105</v>
      </c>
      <c r="O11" s="25">
        <f>5/15</f>
        <v>0.33333333333333331</v>
      </c>
      <c r="P11" s="25" t="str">
        <f>CONCATENATE("Math ",B11," [",G11," ",H11,I11," ",J11,"] [",M11,"]")</f>
        <v>Math 201 [MW 10:30 AM- 12:45 PM] [A 239]</v>
      </c>
      <c r="Q11" s="11">
        <f>TIMEVALUE(H11)</f>
        <v>0.4375</v>
      </c>
      <c r="R11" s="11">
        <f>IF(G11="MW",1,IF(G11="TuTh",2,IF(G11="S",3,4)))</f>
        <v>1</v>
      </c>
      <c r="S11" s="11">
        <v>28</v>
      </c>
    </row>
    <row r="12" spans="1:19">
      <c r="A12" s="11">
        <v>33</v>
      </c>
      <c r="B12" s="1" t="s">
        <v>122</v>
      </c>
      <c r="C12" s="1" t="s">
        <v>102</v>
      </c>
      <c r="D12" s="2">
        <v>41885</v>
      </c>
      <c r="E12" s="1" t="s">
        <v>123</v>
      </c>
      <c r="F12" s="1"/>
      <c r="G12" s="1" t="s">
        <v>28</v>
      </c>
      <c r="H12" s="1" t="s">
        <v>34</v>
      </c>
      <c r="I12" s="2" t="s">
        <v>22</v>
      </c>
      <c r="J12" s="1" t="s">
        <v>35</v>
      </c>
      <c r="K12" s="28">
        <v>42240</v>
      </c>
      <c r="L12" s="3">
        <v>45</v>
      </c>
      <c r="M12" s="1" t="s">
        <v>129</v>
      </c>
      <c r="N12" s="4" t="s">
        <v>130</v>
      </c>
      <c r="O12" s="25">
        <f>5/15</f>
        <v>0.33333333333333331</v>
      </c>
      <c r="P12" s="25" t="str">
        <f>CONCATENATE("Math ",B12," [",G12," ",H12,I12," ",J12,"] [",M12,"]")</f>
        <v>Math 201 [MW 01:00 PM- 03:15 PM] [A 239]</v>
      </c>
      <c r="Q12" s="11">
        <f>TIMEVALUE(H12)</f>
        <v>0.54166666666666663</v>
      </c>
      <c r="R12" s="11">
        <f>IF(G12="MW",1,IF(G12="TuTh",2,IF(G12="S",3,4)))</f>
        <v>1</v>
      </c>
      <c r="S12" s="11">
        <v>33</v>
      </c>
    </row>
    <row r="13" spans="1:19">
      <c r="A13" s="11">
        <v>9</v>
      </c>
      <c r="B13" s="6" t="s">
        <v>52</v>
      </c>
      <c r="C13" s="6" t="s">
        <v>44</v>
      </c>
      <c r="D13" s="7">
        <v>41861</v>
      </c>
      <c r="E13" s="6" t="s">
        <v>53</v>
      </c>
      <c r="F13" s="6"/>
      <c r="G13" s="6" t="s">
        <v>28</v>
      </c>
      <c r="H13" s="6" t="s">
        <v>34</v>
      </c>
      <c r="I13" s="7" t="s">
        <v>22</v>
      </c>
      <c r="J13" s="6" t="s">
        <v>35</v>
      </c>
      <c r="K13" s="29">
        <v>42240</v>
      </c>
      <c r="L13" s="8">
        <v>40</v>
      </c>
      <c r="M13" s="6" t="s">
        <v>54</v>
      </c>
      <c r="N13" s="9" t="s">
        <v>51</v>
      </c>
      <c r="O13" s="25">
        <f>5/15</f>
        <v>0.33333333333333331</v>
      </c>
      <c r="P13" s="25" t="str">
        <f>CONCATENATE("Math ",B13," [",G13," ",H13,I13," ",J13,"] [",M13,"]")</f>
        <v>Math 003B [MW 01:00 PM- 03:15 PM] [E 200]</v>
      </c>
      <c r="Q13" s="11">
        <f>TIMEVALUE(H13)</f>
        <v>0.54166666666666663</v>
      </c>
      <c r="R13" s="11">
        <f>IF(G13="MW",1,IF(G13="TuTh",2,IF(G13="S",3,4)))</f>
        <v>1</v>
      </c>
      <c r="S13" s="11">
        <v>40</v>
      </c>
    </row>
    <row r="14" spans="1:19">
      <c r="A14" s="11">
        <v>74</v>
      </c>
      <c r="B14" s="1" t="s">
        <v>175</v>
      </c>
      <c r="C14" s="1" t="s">
        <v>77</v>
      </c>
      <c r="D14" s="2">
        <v>42435</v>
      </c>
      <c r="E14" s="1" t="s">
        <v>176</v>
      </c>
      <c r="F14" s="1"/>
      <c r="G14" s="1" t="s">
        <v>20</v>
      </c>
      <c r="H14" s="1" t="s">
        <v>63</v>
      </c>
      <c r="I14" s="2" t="s">
        <v>22</v>
      </c>
      <c r="J14" s="1" t="s">
        <v>64</v>
      </c>
      <c r="K14" s="28">
        <v>42240</v>
      </c>
      <c r="L14" s="3">
        <v>33</v>
      </c>
      <c r="M14" s="1" t="s">
        <v>181</v>
      </c>
      <c r="N14" s="4" t="s">
        <v>139</v>
      </c>
      <c r="O14" s="25">
        <f>3/15</f>
        <v>0.2</v>
      </c>
      <c r="P14" s="25" t="str">
        <f>CONCATENATE("Math ",B14," [",G14," ",H14,I14," ",J14,"] [",M14,"]")</f>
        <v>Math 250 [TuTh 05:30 PM- 06:45 PM] [E 201A]</v>
      </c>
      <c r="Q14" s="11">
        <f>TIMEVALUE(H14)</f>
        <v>0.72916666666666663</v>
      </c>
      <c r="R14" s="11">
        <f>IF(G14="MW",1,IF(G14="TuTh",2,IF(G14="S",3,4)))</f>
        <v>2</v>
      </c>
      <c r="S14" s="26">
        <v>18</v>
      </c>
    </row>
    <row r="15" spans="1:19">
      <c r="A15" s="11">
        <v>81</v>
      </c>
      <c r="B15" s="6" t="s">
        <v>189</v>
      </c>
      <c r="C15" s="6" t="s">
        <v>190</v>
      </c>
      <c r="D15" s="7" t="s">
        <v>191</v>
      </c>
      <c r="E15" s="6" t="s">
        <v>192</v>
      </c>
      <c r="F15" s="6" t="s">
        <v>153</v>
      </c>
      <c r="G15" s="6" t="s">
        <v>20</v>
      </c>
      <c r="H15" s="6" t="s">
        <v>136</v>
      </c>
      <c r="I15" s="7" t="s">
        <v>22</v>
      </c>
      <c r="J15" s="6" t="s">
        <v>72</v>
      </c>
      <c r="K15" s="29">
        <v>42240</v>
      </c>
      <c r="L15" s="8">
        <v>0</v>
      </c>
      <c r="M15" s="6" t="s">
        <v>193</v>
      </c>
      <c r="N15" s="9" t="s">
        <v>121</v>
      </c>
      <c r="O15" s="27">
        <f>2/15*0.8</f>
        <v>0.10666666666666667</v>
      </c>
      <c r="P15" s="25" t="str">
        <f>CONCATENATE("Math ",B15," [",G15," ",H15,I15," ",J15,"] [",M15,"]")</f>
        <v>Math 501 [TuTh 04:30 PM- 05:20 PM] [E 202B]</v>
      </c>
      <c r="Q15" s="11">
        <f>TIMEVALUE(H15)</f>
        <v>0.6875</v>
      </c>
      <c r="R15" s="11">
        <f>IF(G15="MW",1,IF(G15="TuTh",2,IF(G15="S",3,4)))</f>
        <v>2</v>
      </c>
      <c r="S15" s="11" t="e">
        <v>#N/A</v>
      </c>
    </row>
    <row r="16" spans="1:19">
      <c r="A16" s="11">
        <v>82</v>
      </c>
      <c r="B16" s="1" t="s">
        <v>146</v>
      </c>
      <c r="C16" s="1" t="s">
        <v>151</v>
      </c>
      <c r="D16" s="2" t="s">
        <v>152</v>
      </c>
      <c r="E16" s="1" t="s">
        <v>147</v>
      </c>
      <c r="F16" s="1" t="s">
        <v>153</v>
      </c>
      <c r="G16" s="1" t="s">
        <v>20</v>
      </c>
      <c r="H16" s="1" t="s">
        <v>154</v>
      </c>
      <c r="I16" s="2" t="s">
        <v>22</v>
      </c>
      <c r="J16" s="1" t="s">
        <v>155</v>
      </c>
      <c r="K16" s="28">
        <v>42240</v>
      </c>
      <c r="L16" s="3">
        <v>5</v>
      </c>
      <c r="M16" s="1" t="s">
        <v>207</v>
      </c>
      <c r="N16" s="4" t="s">
        <v>121</v>
      </c>
      <c r="O16" s="25">
        <f>5/15</f>
        <v>0.33333333333333331</v>
      </c>
      <c r="P16" s="25" t="str">
        <f>CONCATENATE("Math ",B16," [",G16," ",H16,I16," ",J16,"] [",M16,"]")</f>
        <v>Math 203 [TuTh 02:00 PM- 04:15 PM] [E 255]</v>
      </c>
      <c r="Q16" s="11">
        <f>TIMEVALUE(H16)</f>
        <v>0.58333333333333337</v>
      </c>
      <c r="R16" s="11">
        <f>IF(G16="MW",1,IF(G16="TuTh",2,IF(G16="S",3,4)))</f>
        <v>2</v>
      </c>
      <c r="S16" s="26">
        <v>5</v>
      </c>
    </row>
    <row r="17" spans="1:19">
      <c r="A17" s="11">
        <v>79</v>
      </c>
      <c r="B17" s="6" t="s">
        <v>184</v>
      </c>
      <c r="C17" s="6" t="s">
        <v>33</v>
      </c>
      <c r="D17" s="7">
        <v>42553</v>
      </c>
      <c r="E17" s="6" t="s">
        <v>185</v>
      </c>
      <c r="F17" s="6"/>
      <c r="G17" s="6" t="s">
        <v>20</v>
      </c>
      <c r="H17" s="6" t="s">
        <v>34</v>
      </c>
      <c r="I17" s="7" t="s">
        <v>22</v>
      </c>
      <c r="J17" s="6" t="s">
        <v>177</v>
      </c>
      <c r="K17" s="29">
        <v>42240</v>
      </c>
      <c r="L17" s="8">
        <v>32</v>
      </c>
      <c r="M17" s="6" t="s">
        <v>209</v>
      </c>
      <c r="N17" s="9" t="s">
        <v>101</v>
      </c>
      <c r="O17" s="25">
        <f>3/15</f>
        <v>0.2</v>
      </c>
      <c r="P17" s="25" t="str">
        <f>CONCATENATE("Math ",B17," [",G17," ",H17,I17," ",J17,"] [",M17,"]")</f>
        <v>Math 253 [TuTh 01:00 PM- 02:15 PM] [EV 4]</v>
      </c>
      <c r="Q17" s="11">
        <f>TIMEVALUE(H17)</f>
        <v>0.54166666666666663</v>
      </c>
      <c r="R17" s="11">
        <f>IF(G17="MW",1,IF(G17="TuTh",2,IF(G17="S",3,4)))</f>
        <v>2</v>
      </c>
      <c r="S17" s="11">
        <v>32</v>
      </c>
    </row>
    <row r="18" spans="1:19">
      <c r="A18" s="11">
        <v>68</v>
      </c>
      <c r="B18" s="1" t="s">
        <v>146</v>
      </c>
      <c r="C18" s="1" t="s">
        <v>82</v>
      </c>
      <c r="D18" s="2">
        <v>42269</v>
      </c>
      <c r="E18" s="1" t="s">
        <v>147</v>
      </c>
      <c r="F18" s="1"/>
      <c r="G18" s="1" t="s">
        <v>20</v>
      </c>
      <c r="H18" s="1" t="s">
        <v>157</v>
      </c>
      <c r="I18" s="2" t="s">
        <v>22</v>
      </c>
      <c r="J18" s="1" t="s">
        <v>113</v>
      </c>
      <c r="K18" s="28">
        <v>42240</v>
      </c>
      <c r="L18" s="3">
        <v>44</v>
      </c>
      <c r="M18" s="1" t="s">
        <v>88</v>
      </c>
      <c r="N18" s="4" t="s">
        <v>128</v>
      </c>
      <c r="O18" s="25">
        <f>5/15</f>
        <v>0.33333333333333331</v>
      </c>
      <c r="P18" s="25" t="str">
        <f>CONCATENATE("Math ",B18," [",G18," ",H18,I18," ",J18,"] [",M18,"]")</f>
        <v>Math 203 [TuTh 09:30 AM- 11:45 AM] [F 200]</v>
      </c>
      <c r="Q18" s="11">
        <f>TIMEVALUE(H18)</f>
        <v>0.39583333333333331</v>
      </c>
      <c r="R18" s="11">
        <f>IF(G18="MW",1,IF(G18="TuTh",2,IF(G18="S",3,4)))</f>
        <v>2</v>
      </c>
      <c r="S18" s="11">
        <v>44</v>
      </c>
    </row>
    <row r="19" spans="1:19">
      <c r="A19" s="11">
        <v>16</v>
      </c>
      <c r="B19" s="1" t="s">
        <v>73</v>
      </c>
      <c r="C19" s="1" t="s">
        <v>33</v>
      </c>
      <c r="D19" s="2">
        <v>41868</v>
      </c>
      <c r="E19" s="1" t="s">
        <v>75</v>
      </c>
      <c r="F19" s="1"/>
      <c r="G19" s="1" t="s">
        <v>20</v>
      </c>
      <c r="H19" s="1" t="s">
        <v>34</v>
      </c>
      <c r="I19" s="2" t="s">
        <v>22</v>
      </c>
      <c r="J19" s="1" t="s">
        <v>78</v>
      </c>
      <c r="K19" s="28">
        <v>42240</v>
      </c>
      <c r="L19" s="3">
        <v>35</v>
      </c>
      <c r="M19" s="1" t="s">
        <v>88</v>
      </c>
      <c r="N19" s="4" t="s">
        <v>89</v>
      </c>
      <c r="O19" s="25">
        <f>4/15</f>
        <v>0.26666666666666666</v>
      </c>
      <c r="P19" s="25" t="str">
        <f>CONCATENATE("Math ",B19," [",G19," ",H19,I19," ",J19,"] [",M19,"]")</f>
        <v>Math 013 [TuTh 01:00 PM- 02:50 PM] [F 200]</v>
      </c>
      <c r="Q19" s="11">
        <f>TIMEVALUE(H19)</f>
        <v>0.54166666666666663</v>
      </c>
      <c r="R19" s="11">
        <f>IF(G19="MW",1,IF(G19="TuTh",2,IF(G19="S",3,4)))</f>
        <v>2</v>
      </c>
      <c r="S19" s="11">
        <v>33</v>
      </c>
    </row>
    <row r="20" spans="1:19">
      <c r="A20" s="11">
        <v>83</v>
      </c>
      <c r="B20" s="6" t="s">
        <v>175</v>
      </c>
      <c r="C20" s="6" t="s">
        <v>33</v>
      </c>
      <c r="D20" s="7">
        <v>42610</v>
      </c>
      <c r="E20" s="6" t="s">
        <v>176</v>
      </c>
      <c r="F20" s="6" t="s">
        <v>178</v>
      </c>
      <c r="G20" s="6" t="s">
        <v>28</v>
      </c>
      <c r="H20" s="6" t="s">
        <v>34</v>
      </c>
      <c r="I20" s="7" t="s">
        <v>22</v>
      </c>
      <c r="J20" s="6" t="s">
        <v>177</v>
      </c>
      <c r="K20" s="29">
        <v>42240</v>
      </c>
      <c r="L20" s="8">
        <v>0</v>
      </c>
      <c r="M20" s="6" t="s">
        <v>50</v>
      </c>
      <c r="N20" s="9" t="s">
        <v>105</v>
      </c>
      <c r="O20" s="25">
        <f>3/15</f>
        <v>0.2</v>
      </c>
      <c r="P20" s="25" t="str">
        <f>CONCATENATE("Math ",B20," [",G20," ",H20,I20," ",J20,"] [",M20,"]")</f>
        <v>Math 250 [MW 01:00 PM- 02:15 PM] [F 201]</v>
      </c>
      <c r="Q20" s="11">
        <f>TIMEVALUE(H20)</f>
        <v>0.54166666666666663</v>
      </c>
      <c r="R20" s="11">
        <f>IF(G20="MW",1,IF(G20="TuTh",2,IF(G20="S",3,4)))</f>
        <v>1</v>
      </c>
      <c r="S20" s="26">
        <v>5</v>
      </c>
    </row>
    <row r="21" spans="1:19">
      <c r="A21" s="11">
        <v>28</v>
      </c>
      <c r="B21" s="6" t="s">
        <v>122</v>
      </c>
      <c r="C21" s="6" t="s">
        <v>18</v>
      </c>
      <c r="D21" s="7">
        <v>41880</v>
      </c>
      <c r="E21" s="6" t="s">
        <v>123</v>
      </c>
      <c r="F21" s="6"/>
      <c r="G21" s="6" t="s">
        <v>20</v>
      </c>
      <c r="H21" s="6" t="s">
        <v>29</v>
      </c>
      <c r="I21" s="7" t="s">
        <v>22</v>
      </c>
      <c r="J21" s="6" t="s">
        <v>30</v>
      </c>
      <c r="K21" s="29">
        <v>42240</v>
      </c>
      <c r="L21" s="8">
        <v>45</v>
      </c>
      <c r="M21" s="6" t="s">
        <v>50</v>
      </c>
      <c r="N21" s="9" t="s">
        <v>116</v>
      </c>
      <c r="O21" s="25">
        <f>5/15</f>
        <v>0.33333333333333331</v>
      </c>
      <c r="P21" s="25" t="str">
        <f>CONCATENATE("Math ",B21," [",G21," ",H21,I21," ",J21,"] [",M21,"]")</f>
        <v>Math 201 [TuTh 08:00 AM- 10:15 AM] [F 201]</v>
      </c>
      <c r="Q21" s="11">
        <f>TIMEVALUE(H21)</f>
        <v>0.33333333333333331</v>
      </c>
      <c r="R21" s="11">
        <f>IF(G21="MW",1,IF(G21="TuTh",2,IF(G21="S",3,4)))</f>
        <v>2</v>
      </c>
      <c r="S21" s="26">
        <v>19</v>
      </c>
    </row>
    <row r="22" spans="1:19">
      <c r="A22" s="11">
        <v>7</v>
      </c>
      <c r="B22" s="6" t="s">
        <v>38</v>
      </c>
      <c r="C22" s="6" t="s">
        <v>49</v>
      </c>
      <c r="D22" s="7">
        <v>41859</v>
      </c>
      <c r="E22" s="6" t="s">
        <v>40</v>
      </c>
      <c r="F22" s="6"/>
      <c r="G22" s="6" t="s">
        <v>20</v>
      </c>
      <c r="H22" s="6" t="s">
        <v>34</v>
      </c>
      <c r="I22" s="7" t="s">
        <v>22</v>
      </c>
      <c r="J22" s="6" t="s">
        <v>35</v>
      </c>
      <c r="K22" s="29">
        <v>42240</v>
      </c>
      <c r="L22" s="8">
        <v>33</v>
      </c>
      <c r="M22" s="6" t="s">
        <v>50</v>
      </c>
      <c r="N22" s="9" t="s">
        <v>51</v>
      </c>
      <c r="O22" s="25">
        <f>5/15</f>
        <v>0.33333333333333331</v>
      </c>
      <c r="P22" s="25" t="str">
        <f>CONCATENATE("Math ",B22," [",G22," ",H22,I22," ",J22,"] [",M22,"]")</f>
        <v>Math 003A [TuTh 01:00 PM- 03:15 PM] [F 201]</v>
      </c>
      <c r="Q22" s="11">
        <f>TIMEVALUE(H22)</f>
        <v>0.54166666666666663</v>
      </c>
      <c r="R22" s="11">
        <f>IF(G22="MW",1,IF(G22="TuTh",2,IF(G22="S",3,4)))</f>
        <v>2</v>
      </c>
      <c r="S22" s="11">
        <v>33</v>
      </c>
    </row>
    <row r="23" spans="1:19">
      <c r="A23" s="11">
        <v>32</v>
      </c>
      <c r="B23" s="6" t="s">
        <v>122</v>
      </c>
      <c r="C23" s="6" t="s">
        <v>77</v>
      </c>
      <c r="D23" s="7">
        <v>41884</v>
      </c>
      <c r="E23" s="6" t="s">
        <v>123</v>
      </c>
      <c r="F23" s="6"/>
      <c r="G23" s="6" t="s">
        <v>20</v>
      </c>
      <c r="H23" s="6" t="s">
        <v>136</v>
      </c>
      <c r="I23" s="7" t="s">
        <v>22</v>
      </c>
      <c r="J23" s="6" t="s">
        <v>64</v>
      </c>
      <c r="K23" s="29">
        <v>42240</v>
      </c>
      <c r="L23" s="8">
        <v>45</v>
      </c>
      <c r="M23" s="6" t="s">
        <v>50</v>
      </c>
      <c r="N23" s="9" t="s">
        <v>137</v>
      </c>
      <c r="O23" s="25">
        <f>5/15</f>
        <v>0.33333333333333331</v>
      </c>
      <c r="P23" s="25" t="str">
        <f>CONCATENATE("Math ",B23," [",G23," ",H23,I23," ",J23,"] [",M23,"]")</f>
        <v>Math 201 [TuTh 04:30 PM- 06:45 PM] [F 201]</v>
      </c>
      <c r="Q23" s="11">
        <f>TIMEVALUE(H23)</f>
        <v>0.6875</v>
      </c>
      <c r="R23" s="11">
        <f>IF(G23="MW",1,IF(G23="TuTh",2,IF(G23="S",3,4)))</f>
        <v>2</v>
      </c>
      <c r="S23" s="26">
        <v>16</v>
      </c>
    </row>
    <row r="24" spans="1:19">
      <c r="A24" s="11">
        <v>11</v>
      </c>
      <c r="B24" s="6" t="s">
        <v>57</v>
      </c>
      <c r="C24" s="6" t="s">
        <v>18</v>
      </c>
      <c r="D24" s="7">
        <v>41863</v>
      </c>
      <c r="E24" s="6" t="s">
        <v>58</v>
      </c>
      <c r="F24" s="6"/>
      <c r="G24" s="6" t="s">
        <v>20</v>
      </c>
      <c r="H24" s="6" t="s">
        <v>45</v>
      </c>
      <c r="I24" s="7" t="s">
        <v>22</v>
      </c>
      <c r="J24" s="6" t="s">
        <v>46</v>
      </c>
      <c r="K24" s="29">
        <v>42240</v>
      </c>
      <c r="L24" s="8">
        <v>44</v>
      </c>
      <c r="M24" s="6" t="s">
        <v>50</v>
      </c>
      <c r="N24" s="9" t="s">
        <v>60</v>
      </c>
      <c r="O24" s="25">
        <f>5/15</f>
        <v>0.33333333333333331</v>
      </c>
      <c r="P24" s="25" t="str">
        <f>CONCATENATE("Math ",B24," [",G24," ",H24,I24," ",J24,"] [",M24,"]")</f>
        <v>Math 003C [TuTh 07:00 PM- 09:15 PM] [F 201]</v>
      </c>
      <c r="Q24" s="11">
        <f>TIMEVALUE(H24)</f>
        <v>0.79166666666666663</v>
      </c>
      <c r="R24" s="11">
        <f>IF(G24="MW",1,IF(G24="TuTh",2,IF(G24="S",3,4)))</f>
        <v>2</v>
      </c>
      <c r="S24" s="11">
        <v>45</v>
      </c>
    </row>
    <row r="25" spans="1:19">
      <c r="A25" s="11">
        <v>12</v>
      </c>
      <c r="B25" s="1" t="s">
        <v>57</v>
      </c>
      <c r="C25" s="1" t="s">
        <v>33</v>
      </c>
      <c r="D25" s="2">
        <v>41864</v>
      </c>
      <c r="E25" s="1" t="s">
        <v>58</v>
      </c>
      <c r="F25" s="1"/>
      <c r="G25" s="1" t="s">
        <v>28</v>
      </c>
      <c r="H25" s="1" t="s">
        <v>34</v>
      </c>
      <c r="I25" s="2" t="s">
        <v>22</v>
      </c>
      <c r="J25" s="1" t="s">
        <v>35</v>
      </c>
      <c r="K25" s="28">
        <v>42240</v>
      </c>
      <c r="L25" s="3">
        <v>50</v>
      </c>
      <c r="M25" s="1" t="s">
        <v>59</v>
      </c>
      <c r="N25" s="4" t="s">
        <v>37</v>
      </c>
      <c r="O25" s="25">
        <f>5/15</f>
        <v>0.33333333333333331</v>
      </c>
      <c r="P25" s="25" t="str">
        <f>CONCATENATE("Math ",B25," [",G25," ",H25,I25," ",J25,"] [",M25,"]")</f>
        <v>Math 003C [MW 01:00 PM- 03:15 PM] [F 203]</v>
      </c>
      <c r="Q25" s="11">
        <f>TIMEVALUE(H25)</f>
        <v>0.54166666666666663</v>
      </c>
      <c r="R25" s="11">
        <f>IF(G25="MW",1,IF(G25="TuTh",2,IF(G25="S",3,4)))</f>
        <v>1</v>
      </c>
      <c r="S25" s="11">
        <v>50</v>
      </c>
    </row>
    <row r="26" spans="1:19">
      <c r="A26" s="11">
        <v>63</v>
      </c>
      <c r="B26" s="1" t="s">
        <v>70</v>
      </c>
      <c r="C26" s="1" t="s">
        <v>18</v>
      </c>
      <c r="D26" s="2">
        <v>42221</v>
      </c>
      <c r="E26" s="1" t="s">
        <v>71</v>
      </c>
      <c r="F26" s="1"/>
      <c r="G26" s="1" t="s">
        <v>28</v>
      </c>
      <c r="H26" s="1" t="s">
        <v>65</v>
      </c>
      <c r="I26" s="2" t="s">
        <v>22</v>
      </c>
      <c r="J26" s="1" t="s">
        <v>72</v>
      </c>
      <c r="K26" s="28">
        <v>42240</v>
      </c>
      <c r="L26" s="3">
        <v>43</v>
      </c>
      <c r="M26" s="1" t="s">
        <v>59</v>
      </c>
      <c r="N26" s="4" t="s">
        <v>51</v>
      </c>
      <c r="O26" s="25">
        <f>4/15</f>
        <v>0.26666666666666666</v>
      </c>
      <c r="P26" s="25" t="str">
        <f>CONCATENATE("Math ",B26," [",G26," ",H26,I26," ",J26,"] [",M26,"]")</f>
        <v>Math 011 [MW 03:30 PM- 05:20 PM] [F 203]</v>
      </c>
      <c r="Q26" s="11">
        <f>TIMEVALUE(H26)</f>
        <v>0.64583333333333337</v>
      </c>
      <c r="R26" s="11">
        <f>IF(G26="MW",1,IF(G26="TuTh",2,IF(G26="S",3,4)))</f>
        <v>1</v>
      </c>
      <c r="S26" s="11">
        <v>43</v>
      </c>
    </row>
    <row r="27" spans="1:19">
      <c r="A27" s="11">
        <v>90</v>
      </c>
      <c r="B27" s="1" t="s">
        <v>61</v>
      </c>
      <c r="C27" s="1" t="s">
        <v>33</v>
      </c>
      <c r="D27" s="2">
        <v>43004</v>
      </c>
      <c r="E27" s="1" t="s">
        <v>62</v>
      </c>
      <c r="F27" s="1"/>
      <c r="G27" s="1" t="s">
        <v>20</v>
      </c>
      <c r="H27" s="1" t="s">
        <v>65</v>
      </c>
      <c r="I27" s="2" t="s">
        <v>22</v>
      </c>
      <c r="J27" s="1" t="s">
        <v>66</v>
      </c>
      <c r="K27" s="28">
        <v>42240</v>
      </c>
      <c r="L27" s="3">
        <v>40</v>
      </c>
      <c r="M27" s="1" t="s">
        <v>59</v>
      </c>
      <c r="N27" s="4" t="s">
        <v>51</v>
      </c>
      <c r="O27" s="25">
        <f>3/15</f>
        <v>0.2</v>
      </c>
      <c r="P27" s="25" t="str">
        <f>CONCATENATE("Math ",B27," [",G27," ",H27,I27," ",J27,"] [",M27,"]")</f>
        <v>Math 003E [TuTh 03:30 PM- 04:45 PM] [F 203]</v>
      </c>
      <c r="Q27" s="11">
        <f>TIMEVALUE(H27)</f>
        <v>0.64583333333333337</v>
      </c>
      <c r="R27" s="11">
        <f>IF(G27="MW",1,IF(G27="TuTh",2,IF(G27="S",3,4)))</f>
        <v>2</v>
      </c>
      <c r="S27" s="11">
        <v>40</v>
      </c>
    </row>
    <row r="28" spans="1:19">
      <c r="A28" s="11">
        <v>34</v>
      </c>
      <c r="B28" s="6" t="s">
        <v>122</v>
      </c>
      <c r="C28" s="6" t="s">
        <v>82</v>
      </c>
      <c r="D28" s="7">
        <v>41886</v>
      </c>
      <c r="E28" s="6" t="s">
        <v>123</v>
      </c>
      <c r="F28" s="6"/>
      <c r="G28" s="6" t="s">
        <v>28</v>
      </c>
      <c r="H28" s="6" t="s">
        <v>29</v>
      </c>
      <c r="I28" s="7" t="s">
        <v>22</v>
      </c>
      <c r="J28" s="6" t="s">
        <v>30</v>
      </c>
      <c r="K28" s="29">
        <v>42240</v>
      </c>
      <c r="L28" s="8">
        <v>40</v>
      </c>
      <c r="M28" s="6" t="s">
        <v>119</v>
      </c>
      <c r="N28" s="9" t="s">
        <v>124</v>
      </c>
      <c r="O28" s="25">
        <f>5/15</f>
        <v>0.33333333333333331</v>
      </c>
      <c r="P28" s="25" t="str">
        <f>CONCATENATE("Math ",B28," [",G28," ",H28,I28," ",J28,"] [",M28,"]")</f>
        <v>Math 201 [MW 08:00 AM- 10:15 AM] [F 204]</v>
      </c>
      <c r="Q28" s="11">
        <f>TIMEVALUE(H28)</f>
        <v>0.33333333333333331</v>
      </c>
      <c r="R28" s="11">
        <f>IF(G28="MW",1,IF(G28="TuTh",2,IF(G28="S",3,4)))</f>
        <v>1</v>
      </c>
      <c r="S28" s="11">
        <v>31</v>
      </c>
    </row>
    <row r="29" spans="1:19">
      <c r="A29" s="11">
        <v>27</v>
      </c>
      <c r="B29" s="6" t="s">
        <v>117</v>
      </c>
      <c r="C29" s="6" t="s">
        <v>44</v>
      </c>
      <c r="D29" s="7">
        <v>41879</v>
      </c>
      <c r="E29" s="6" t="s">
        <v>118</v>
      </c>
      <c r="F29" s="6"/>
      <c r="G29" s="6" t="s">
        <v>28</v>
      </c>
      <c r="H29" s="6" t="s">
        <v>85</v>
      </c>
      <c r="I29" s="7" t="s">
        <v>22</v>
      </c>
      <c r="J29" s="6" t="s">
        <v>113</v>
      </c>
      <c r="K29" s="29">
        <v>42240</v>
      </c>
      <c r="L29" s="8">
        <v>43</v>
      </c>
      <c r="M29" s="6" t="s">
        <v>119</v>
      </c>
      <c r="N29" s="9" t="s">
        <v>32</v>
      </c>
      <c r="O29" s="25">
        <f>3/15</f>
        <v>0.2</v>
      </c>
      <c r="P29" s="25" t="str">
        <f>CONCATENATE("Math ",B29," [",G29," ",H29,I29," ",J29,"] [",M29,"]")</f>
        <v>Math 050 [MW 10:30 AM- 11:45 AM] [F 204]</v>
      </c>
      <c r="Q29" s="11">
        <f>TIMEVALUE(H29)</f>
        <v>0.4375</v>
      </c>
      <c r="R29" s="11">
        <f>IF(G29="MW",1,IF(G29="TuTh",2,IF(G29="S",3,4)))</f>
        <v>1</v>
      </c>
      <c r="S29" s="26">
        <v>18</v>
      </c>
    </row>
    <row r="30" spans="1:19">
      <c r="A30" s="11">
        <v>93</v>
      </c>
      <c r="B30" s="1" t="s">
        <v>114</v>
      </c>
      <c r="C30" s="1" t="s">
        <v>18</v>
      </c>
      <c r="D30" s="2">
        <v>43923</v>
      </c>
      <c r="E30" s="1" t="s">
        <v>112</v>
      </c>
      <c r="F30" s="1"/>
      <c r="G30" s="1" t="s">
        <v>20</v>
      </c>
      <c r="H30" s="1" t="s">
        <v>85</v>
      </c>
      <c r="I30" s="2" t="s">
        <v>22</v>
      </c>
      <c r="J30" s="1" t="s">
        <v>113</v>
      </c>
      <c r="K30" s="28">
        <v>42240</v>
      </c>
      <c r="L30" s="3">
        <v>35</v>
      </c>
      <c r="M30" s="1" t="s">
        <v>115</v>
      </c>
      <c r="N30" s="4" t="s">
        <v>116</v>
      </c>
      <c r="O30" s="25">
        <f>3/15</f>
        <v>0.2</v>
      </c>
      <c r="P30" s="25" t="str">
        <f>CONCATENATE("Math ",B30," [",G30," ",H30,I30," ",J30,"] [",M30,"]")</f>
        <v>Math 016B [TuTh 10:30 AM- 11:45 AM] [F 205]</v>
      </c>
      <c r="Q30" s="11">
        <f>TIMEVALUE(H30)</f>
        <v>0.4375</v>
      </c>
      <c r="R30" s="11">
        <f>IF(G30="MW",1,IF(G30="TuTh",2,IF(G30="S",3,4)))</f>
        <v>2</v>
      </c>
      <c r="S30" s="26">
        <v>6</v>
      </c>
    </row>
    <row r="31" spans="1:19">
      <c r="B31" s="6" t="s">
        <v>106</v>
      </c>
      <c r="C31" s="6" t="s">
        <v>33</v>
      </c>
      <c r="D31" s="7" t="s">
        <v>108</v>
      </c>
      <c r="E31" s="6" t="s">
        <v>107</v>
      </c>
      <c r="F31" s="6" t="s">
        <v>84</v>
      </c>
      <c r="G31" s="6" t="s">
        <v>28</v>
      </c>
      <c r="H31" s="6" t="s">
        <v>109</v>
      </c>
      <c r="I31" s="7" t="s">
        <v>22</v>
      </c>
      <c r="J31" s="6" t="s">
        <v>110</v>
      </c>
      <c r="K31" s="29">
        <v>42240</v>
      </c>
      <c r="L31" s="8">
        <v>0</v>
      </c>
      <c r="M31" s="6" t="s">
        <v>205</v>
      </c>
      <c r="N31" s="9" t="s">
        <v>87</v>
      </c>
      <c r="O31" s="25">
        <f>3/15</f>
        <v>0.2</v>
      </c>
      <c r="P31" s="25" t="str">
        <f>CONCATENATE("Math ",B31," [",G31," ",H31,I31," ",J31,"] [",M31,"]")</f>
        <v>Math 015 [MW 11:00 AM- 12:15 PM] [FH 209B]</v>
      </c>
      <c r="R31" s="11">
        <f>IF(G31="MW",1,IF(G31="TuTh",2,IF(G31="S",3,4)))</f>
        <v>1</v>
      </c>
      <c r="S31" s="11">
        <v>0</v>
      </c>
    </row>
    <row r="32" spans="1:19">
      <c r="A32" s="11">
        <v>19</v>
      </c>
      <c r="B32" s="6" t="s">
        <v>73</v>
      </c>
      <c r="C32" s="6" t="s">
        <v>49</v>
      </c>
      <c r="D32" s="7">
        <v>41871</v>
      </c>
      <c r="E32" s="6" t="s">
        <v>75</v>
      </c>
      <c r="F32" s="6" t="s">
        <v>84</v>
      </c>
      <c r="G32" s="6" t="s">
        <v>20</v>
      </c>
      <c r="H32" s="6" t="s">
        <v>85</v>
      </c>
      <c r="I32" s="7" t="s">
        <v>22</v>
      </c>
      <c r="J32" s="6" t="s">
        <v>86</v>
      </c>
      <c r="K32" s="29">
        <v>42240</v>
      </c>
      <c r="L32" s="8">
        <v>0</v>
      </c>
      <c r="M32" s="6" t="s">
        <v>205</v>
      </c>
      <c r="N32" s="9" t="s">
        <v>87</v>
      </c>
      <c r="O32" s="25">
        <f>4/15</f>
        <v>0.26666666666666666</v>
      </c>
      <c r="P32" s="25" t="str">
        <f>CONCATENATE("Math ",B32," [",G32," ",H32,I32," ",J32,"] [",M32,"]")</f>
        <v>Math 013 [TuTh 10:30 AM- 12:20 PM] [FH 209B]</v>
      </c>
      <c r="Q32" s="11">
        <f>TIMEVALUE(H32)</f>
        <v>0.4375</v>
      </c>
      <c r="R32" s="11">
        <f>IF(G32="MW",1,IF(G32="TuTh",2,IF(G32="S",3,4)))</f>
        <v>2</v>
      </c>
      <c r="S32" s="11">
        <v>0</v>
      </c>
    </row>
    <row r="33" spans="1:19">
      <c r="A33" s="11">
        <v>26</v>
      </c>
      <c r="B33" s="1" t="s">
        <v>117</v>
      </c>
      <c r="C33" s="1" t="s">
        <v>33</v>
      </c>
      <c r="D33" s="2">
        <v>41878</v>
      </c>
      <c r="E33" s="1" t="s">
        <v>118</v>
      </c>
      <c r="F33" s="1"/>
      <c r="G33" s="1" t="s">
        <v>28</v>
      </c>
      <c r="H33" s="1" t="s">
        <v>63</v>
      </c>
      <c r="I33" s="2" t="s">
        <v>22</v>
      </c>
      <c r="J33" s="1" t="s">
        <v>64</v>
      </c>
      <c r="K33" s="28">
        <v>42240</v>
      </c>
      <c r="L33" s="3">
        <v>29</v>
      </c>
      <c r="M33" s="1" t="s">
        <v>100</v>
      </c>
      <c r="N33" s="4" t="s">
        <v>120</v>
      </c>
      <c r="O33" s="25">
        <f>3/15</f>
        <v>0.2</v>
      </c>
      <c r="P33" s="25" t="str">
        <f>CONCATENATE("Math ",B33," [",G33," ",H33,I33," ",J33,"] [",M33,"]")</f>
        <v>Math 050 [MW 05:30 PM- 06:45 PM] [G 203]</v>
      </c>
      <c r="Q33" s="11">
        <f>TIMEVALUE(H33)</f>
        <v>0.72916666666666663</v>
      </c>
      <c r="R33" s="11">
        <f>IF(G33="MW",1,IF(G33="TuTh",2,IF(G33="S",3,4)))</f>
        <v>1</v>
      </c>
      <c r="S33" s="26">
        <v>14</v>
      </c>
    </row>
    <row r="34" spans="1:19">
      <c r="A34" s="11">
        <v>86</v>
      </c>
      <c r="B34" s="1" t="s">
        <v>184</v>
      </c>
      <c r="C34" s="1" t="s">
        <v>39</v>
      </c>
      <c r="D34" s="2">
        <v>42946</v>
      </c>
      <c r="E34" s="1" t="s">
        <v>185</v>
      </c>
      <c r="F34" s="1"/>
      <c r="G34" s="1" t="s">
        <v>20</v>
      </c>
      <c r="H34" s="1" t="s">
        <v>29</v>
      </c>
      <c r="I34" s="2" t="s">
        <v>22</v>
      </c>
      <c r="J34" s="1" t="s">
        <v>186</v>
      </c>
      <c r="K34" s="28">
        <v>42240</v>
      </c>
      <c r="L34" s="3">
        <v>40</v>
      </c>
      <c r="M34" s="1" t="s">
        <v>100</v>
      </c>
      <c r="N34" s="4" t="s">
        <v>120</v>
      </c>
      <c r="O34" s="25">
        <f>3/15</f>
        <v>0.2</v>
      </c>
      <c r="P34" s="25" t="str">
        <f>CONCATENATE("Math ",B34," [",G34," ",H34,I34," ",J34,"] [",M34,"]")</f>
        <v>Math 253 [TuTh 08:00 AM- 09:15 AM] [G 203]</v>
      </c>
      <c r="Q34" s="11">
        <f>TIMEVALUE(H34)</f>
        <v>0.33333333333333331</v>
      </c>
      <c r="R34" s="11">
        <f>IF(G34="MW",1,IF(G34="TuTh",2,IF(G34="S",3,4)))</f>
        <v>2</v>
      </c>
      <c r="S34" s="26">
        <v>17</v>
      </c>
    </row>
    <row r="35" spans="1:19">
      <c r="A35" s="11">
        <v>17</v>
      </c>
      <c r="B35" s="1" t="s">
        <v>73</v>
      </c>
      <c r="C35" s="1" t="s">
        <v>44</v>
      </c>
      <c r="D35" s="2">
        <v>41869</v>
      </c>
      <c r="E35" s="1" t="s">
        <v>75</v>
      </c>
      <c r="F35" s="1"/>
      <c r="G35" s="1" t="s">
        <v>97</v>
      </c>
      <c r="H35" s="1" t="s">
        <v>98</v>
      </c>
      <c r="I35" s="2" t="s">
        <v>22</v>
      </c>
      <c r="J35" s="1" t="s">
        <v>99</v>
      </c>
      <c r="K35" s="28">
        <v>42240</v>
      </c>
      <c r="L35" s="3">
        <v>28</v>
      </c>
      <c r="M35" s="1" t="s">
        <v>100</v>
      </c>
      <c r="N35" s="4" t="s">
        <v>101</v>
      </c>
      <c r="O35" s="25">
        <f>4/15</f>
        <v>0.26666666666666666</v>
      </c>
      <c r="P35" s="25" t="str">
        <f>CONCATENATE("Math ",B35," [",G35," ",H35,I35," ",J35,"] [",M35,"]")</f>
        <v>Math 013 [S 09:00 AM- 12:50 PM] [G 203]</v>
      </c>
      <c r="Q35" s="11">
        <f>TIMEVALUE(H35)</f>
        <v>0.375</v>
      </c>
      <c r="R35" s="11">
        <f>IF(G35="MW",1,IF(G35="TuTh",2,IF(G35="S",3,4)))</f>
        <v>3</v>
      </c>
      <c r="S35" s="26">
        <v>13</v>
      </c>
    </row>
    <row r="36" spans="1:19">
      <c r="A36" s="11">
        <v>84</v>
      </c>
      <c r="B36" s="1" t="s">
        <v>189</v>
      </c>
      <c r="C36" s="1" t="s">
        <v>194</v>
      </c>
      <c r="D36" s="2">
        <v>42611</v>
      </c>
      <c r="E36" s="1" t="s">
        <v>192</v>
      </c>
      <c r="F36" s="1" t="s">
        <v>178</v>
      </c>
      <c r="G36" s="1" t="s">
        <v>195</v>
      </c>
      <c r="H36" s="1" t="s">
        <v>196</v>
      </c>
      <c r="I36" s="2" t="s">
        <v>22</v>
      </c>
      <c r="J36" s="1" t="s">
        <v>197</v>
      </c>
      <c r="K36" s="28">
        <v>42240</v>
      </c>
      <c r="L36" s="3">
        <v>0</v>
      </c>
      <c r="M36" s="1" t="s">
        <v>100</v>
      </c>
      <c r="N36" s="4" t="s">
        <v>105</v>
      </c>
      <c r="O36" s="27">
        <f>1.5/15*0.8</f>
        <v>8.0000000000000016E-2</v>
      </c>
      <c r="P36" s="25" t="str">
        <f>CONCATENATE("Math ",B36," [",G36," ",H36,I36," ",J36,"] [",M36,"]")</f>
        <v>Math 501 [M 02:30 PM- 03:45 PM] [G 203]</v>
      </c>
      <c r="Q36" s="11">
        <f>TIMEVALUE(H36)</f>
        <v>0.60416666666666663</v>
      </c>
      <c r="R36" s="11">
        <f>IF(G36="MW",1,IF(G36="TuTh",2,IF(G36="S",3,4)))</f>
        <v>4</v>
      </c>
      <c r="S36" s="11">
        <v>6</v>
      </c>
    </row>
    <row r="37" spans="1:19">
      <c r="A37" s="11">
        <v>87</v>
      </c>
      <c r="B37" s="1" t="s">
        <v>189</v>
      </c>
      <c r="C37" s="1" t="s">
        <v>198</v>
      </c>
      <c r="D37" s="2">
        <v>42947</v>
      </c>
      <c r="E37" s="1" t="s">
        <v>192</v>
      </c>
      <c r="F37" s="1" t="s">
        <v>178</v>
      </c>
      <c r="G37" s="1" t="s">
        <v>199</v>
      </c>
      <c r="H37" s="1" t="s">
        <v>196</v>
      </c>
      <c r="I37" s="2" t="s">
        <v>22</v>
      </c>
      <c r="J37" s="1" t="s">
        <v>197</v>
      </c>
      <c r="K37" s="28">
        <v>42240</v>
      </c>
      <c r="L37" s="3">
        <v>0</v>
      </c>
      <c r="M37" s="1" t="s">
        <v>100</v>
      </c>
      <c r="N37" s="4" t="s">
        <v>105</v>
      </c>
      <c r="O37" s="27">
        <f>1.5/15*0.8</f>
        <v>8.0000000000000016E-2</v>
      </c>
      <c r="P37" s="25" t="str">
        <f>CONCATENATE("Math ",B37," [",G37," ",H37,I37," ",J37,"] [",M37,"]")</f>
        <v>Math 501 [Tu 02:30 PM- 03:45 PM] [G 203]</v>
      </c>
      <c r="Q37" s="11">
        <f>TIMEVALUE(H37)</f>
        <v>0.60416666666666663</v>
      </c>
      <c r="R37" s="11">
        <f>IF(G37="MW",1,IF(G37="TuTh",2,IF(G37="S",3,4)))</f>
        <v>4</v>
      </c>
      <c r="S37" s="11">
        <v>0</v>
      </c>
    </row>
    <row r="38" spans="1:19">
      <c r="A38" s="11">
        <v>36</v>
      </c>
      <c r="B38" s="6" t="s">
        <v>142</v>
      </c>
      <c r="C38" s="6" t="s">
        <v>18</v>
      </c>
      <c r="D38" s="7">
        <v>41888</v>
      </c>
      <c r="E38" s="6" t="s">
        <v>143</v>
      </c>
      <c r="F38" s="6"/>
      <c r="G38" s="6" t="s">
        <v>28</v>
      </c>
      <c r="H38" s="6" t="s">
        <v>85</v>
      </c>
      <c r="I38" s="7" t="s">
        <v>22</v>
      </c>
      <c r="J38" s="6" t="s">
        <v>113</v>
      </c>
      <c r="K38" s="29">
        <v>42240</v>
      </c>
      <c r="L38" s="8">
        <v>28</v>
      </c>
      <c r="M38" s="6" t="s">
        <v>144</v>
      </c>
      <c r="N38" s="9" t="s">
        <v>145</v>
      </c>
      <c r="O38" s="25">
        <f>3/15</f>
        <v>0.2</v>
      </c>
      <c r="P38" s="25" t="str">
        <f>CONCATENATE("Math ",B38," [",G38," ",H38,I38," ",J38,"] [",M38,"]")</f>
        <v>Math 202 [MW 10:30 AM- 11:45 AM] [G 205]</v>
      </c>
      <c r="Q38" s="11">
        <f>TIMEVALUE(H38)</f>
        <v>0.4375</v>
      </c>
      <c r="R38" s="11">
        <f>IF(G38="MW",1,IF(G38="TuTh",2,IF(G38="S",3,4)))</f>
        <v>1</v>
      </c>
      <c r="S38" s="26">
        <v>19</v>
      </c>
    </row>
    <row r="39" spans="1:19">
      <c r="A39" s="11">
        <v>72</v>
      </c>
      <c r="B39" s="6" t="s">
        <v>146</v>
      </c>
      <c r="C39" s="6" t="s">
        <v>90</v>
      </c>
      <c r="D39" s="7">
        <v>42334</v>
      </c>
      <c r="E39" s="6" t="s">
        <v>147</v>
      </c>
      <c r="F39" s="6"/>
      <c r="G39" s="6" t="s">
        <v>20</v>
      </c>
      <c r="H39" s="6" t="s">
        <v>136</v>
      </c>
      <c r="I39" s="7" t="s">
        <v>22</v>
      </c>
      <c r="J39" s="6" t="s">
        <v>64</v>
      </c>
      <c r="K39" s="29">
        <v>42240</v>
      </c>
      <c r="L39" s="8">
        <v>42</v>
      </c>
      <c r="M39" s="6" t="s">
        <v>144</v>
      </c>
      <c r="N39" s="9" t="s">
        <v>158</v>
      </c>
      <c r="O39" s="25">
        <f>5/15</f>
        <v>0.33333333333333331</v>
      </c>
      <c r="P39" s="25" t="str">
        <f>CONCATENATE("Math ",B39," [",G39," ",H39,I39," ",J39,"] [",M39,"]")</f>
        <v>Math 203 [TuTh 04:30 PM- 06:45 PM] [G 205]</v>
      </c>
      <c r="Q39" s="11">
        <f>TIMEVALUE(H39)</f>
        <v>0.6875</v>
      </c>
      <c r="R39" s="11">
        <f>IF(G39="MW",1,IF(G39="TuTh",2,IF(G39="S",3,4)))</f>
        <v>2</v>
      </c>
      <c r="S39" s="26">
        <v>12</v>
      </c>
    </row>
    <row r="40" spans="1:19">
      <c r="A40" s="11">
        <v>1</v>
      </c>
      <c r="B40" s="1" t="s">
        <v>26</v>
      </c>
      <c r="C40" s="1" t="s">
        <v>18</v>
      </c>
      <c r="D40" s="2">
        <v>41853</v>
      </c>
      <c r="E40" s="1" t="s">
        <v>27</v>
      </c>
      <c r="F40" s="1"/>
      <c r="G40" s="1" t="s">
        <v>28</v>
      </c>
      <c r="H40" s="1" t="s">
        <v>29</v>
      </c>
      <c r="I40" s="2" t="s">
        <v>22</v>
      </c>
      <c r="J40" s="1" t="s">
        <v>30</v>
      </c>
      <c r="K40" s="28">
        <v>42240</v>
      </c>
      <c r="L40" s="3">
        <v>33</v>
      </c>
      <c r="M40" s="1" t="s">
        <v>31</v>
      </c>
      <c r="N40" s="4" t="s">
        <v>32</v>
      </c>
      <c r="O40" s="25">
        <f>5/15</f>
        <v>0.33333333333333331</v>
      </c>
      <c r="P40" s="25" t="str">
        <f>CONCATENATE("Math ",B40," [",G40," ",H40,I40," ",J40,"] [",M40,"]")</f>
        <v>Math 002 [MW 08:00 AM- 10:15 AM] [G 206]</v>
      </c>
      <c r="Q40" s="11">
        <f>TIMEVALUE(H40)</f>
        <v>0.33333333333333331</v>
      </c>
      <c r="R40" s="11">
        <f>IF(G40="MW",1,IF(G40="TuTh",2,IF(G40="S",3,4)))</f>
        <v>1</v>
      </c>
      <c r="S40" s="26">
        <v>15</v>
      </c>
    </row>
    <row r="41" spans="1:19">
      <c r="A41" s="11">
        <v>30</v>
      </c>
      <c r="B41" s="1" t="s">
        <v>122</v>
      </c>
      <c r="C41" s="1" t="s">
        <v>39</v>
      </c>
      <c r="D41" s="2">
        <v>41882</v>
      </c>
      <c r="E41" s="1" t="s">
        <v>123</v>
      </c>
      <c r="F41" s="1"/>
      <c r="G41" s="1" t="s">
        <v>28</v>
      </c>
      <c r="H41" s="1" t="s">
        <v>45</v>
      </c>
      <c r="I41" s="2" t="s">
        <v>22</v>
      </c>
      <c r="J41" s="1" t="s">
        <v>46</v>
      </c>
      <c r="K41" s="28">
        <v>42240</v>
      </c>
      <c r="L41" s="3">
        <v>33</v>
      </c>
      <c r="M41" s="1" t="s">
        <v>31</v>
      </c>
      <c r="N41" s="4" t="s">
        <v>130</v>
      </c>
      <c r="O41" s="25">
        <f>5/15</f>
        <v>0.33333333333333331</v>
      </c>
      <c r="P41" s="25" t="str">
        <f>CONCATENATE("Math ",B41," [",G41," ",H41,I41," ",J41,"] [",M41,"]")</f>
        <v>Math 201 [MW 07:00 PM- 09:15 PM] [G 206]</v>
      </c>
      <c r="Q41" s="11">
        <f>TIMEVALUE(H41)</f>
        <v>0.79166666666666663</v>
      </c>
      <c r="R41" s="11">
        <f>IF(G41="MW",1,IF(G41="TuTh",2,IF(G41="S",3,4)))</f>
        <v>1</v>
      </c>
      <c r="S41" s="26">
        <v>5</v>
      </c>
    </row>
    <row r="42" spans="1:19">
      <c r="B42" s="1" t="s">
        <v>175</v>
      </c>
      <c r="C42" s="1" t="s">
        <v>74</v>
      </c>
      <c r="D42" s="2" t="s">
        <v>182</v>
      </c>
      <c r="E42" s="1" t="s">
        <v>176</v>
      </c>
      <c r="F42" s="1"/>
      <c r="G42" s="1" t="s">
        <v>28</v>
      </c>
      <c r="H42" s="1" t="s">
        <v>91</v>
      </c>
      <c r="I42" s="2" t="s">
        <v>22</v>
      </c>
      <c r="J42" s="1" t="s">
        <v>155</v>
      </c>
      <c r="K42" s="28">
        <v>42240</v>
      </c>
      <c r="L42" s="3">
        <v>33</v>
      </c>
      <c r="M42" s="1" t="s">
        <v>31</v>
      </c>
      <c r="N42" s="4" t="s">
        <v>183</v>
      </c>
      <c r="O42" s="25">
        <f>3/15</f>
        <v>0.2</v>
      </c>
      <c r="P42" s="25" t="str">
        <f>CONCATENATE("Math ",B42," [",G42," ",H42,I42," ",J42,"] [",M42,"]")</f>
        <v>Math 250 [MW 03:00 PM- 04:15 PM] [G 206]</v>
      </c>
      <c r="R42" s="11">
        <f>IF(G42="MW",1,IF(G42="TuTh",2,IF(G42="S",3,4)))</f>
        <v>1</v>
      </c>
      <c r="S42" s="26">
        <v>10</v>
      </c>
    </row>
    <row r="43" spans="1:19">
      <c r="A43" s="11">
        <v>10</v>
      </c>
      <c r="B43" s="1" t="s">
        <v>52</v>
      </c>
      <c r="C43" s="1" t="s">
        <v>39</v>
      </c>
      <c r="D43" s="2">
        <v>41862</v>
      </c>
      <c r="E43" s="1" t="s">
        <v>53</v>
      </c>
      <c r="F43" s="1"/>
      <c r="G43" s="1" t="s">
        <v>20</v>
      </c>
      <c r="H43" s="1" t="s">
        <v>29</v>
      </c>
      <c r="I43" s="2" t="s">
        <v>22</v>
      </c>
      <c r="J43" s="1" t="s">
        <v>30</v>
      </c>
      <c r="K43" s="28">
        <v>42240</v>
      </c>
      <c r="L43" s="3">
        <v>33</v>
      </c>
      <c r="M43" s="1" t="s">
        <v>31</v>
      </c>
      <c r="N43" s="4" t="s">
        <v>55</v>
      </c>
      <c r="O43" s="25">
        <f>5/15</f>
        <v>0.33333333333333331</v>
      </c>
      <c r="P43" s="25" t="str">
        <f>CONCATENATE("Math ",B43," [",G43," ",H43,I43," ",J43,"] [",M43,"]")</f>
        <v>Math 003B [TuTh 08:00 AM- 10:15 AM] [G 206]</v>
      </c>
      <c r="Q43" s="11">
        <f>TIMEVALUE(H43)</f>
        <v>0.33333333333333331</v>
      </c>
      <c r="R43" s="11">
        <f>IF(G43="MW",1,IF(G43="TuTh",2,IF(G43="S",3,4)))</f>
        <v>2</v>
      </c>
      <c r="S43" s="11">
        <v>22</v>
      </c>
    </row>
    <row r="44" spans="1:19">
      <c r="A44" s="11">
        <v>25</v>
      </c>
      <c r="B44" s="1" t="s">
        <v>117</v>
      </c>
      <c r="C44" s="1" t="s">
        <v>18</v>
      </c>
      <c r="D44" s="2">
        <v>41877</v>
      </c>
      <c r="E44" s="1" t="s">
        <v>118</v>
      </c>
      <c r="F44" s="1"/>
      <c r="G44" s="1" t="s">
        <v>20</v>
      </c>
      <c r="H44" s="1" t="s">
        <v>85</v>
      </c>
      <c r="I44" s="2" t="s">
        <v>22</v>
      </c>
      <c r="J44" s="1" t="s">
        <v>113</v>
      </c>
      <c r="K44" s="28">
        <v>42240</v>
      </c>
      <c r="L44" s="3">
        <v>33</v>
      </c>
      <c r="M44" s="1" t="s">
        <v>31</v>
      </c>
      <c r="N44" s="4" t="s">
        <v>121</v>
      </c>
      <c r="O44" s="25">
        <f>3/15</f>
        <v>0.2</v>
      </c>
      <c r="P44" s="25" t="str">
        <f>CONCATENATE("Math ",B44," [",G44," ",H44,I44," ",J44,"] [",M44,"]")</f>
        <v>Math 050 [TuTh 10:30 AM- 11:45 AM] [G 206]</v>
      </c>
      <c r="Q44" s="11">
        <f>TIMEVALUE(H44)</f>
        <v>0.4375</v>
      </c>
      <c r="R44" s="11">
        <f>IF(G44="MW",1,IF(G44="TuTh",2,IF(G44="S",3,4)))</f>
        <v>2</v>
      </c>
      <c r="S44" s="11">
        <v>21</v>
      </c>
    </row>
    <row r="45" spans="1:19">
      <c r="A45" s="11">
        <v>24</v>
      </c>
      <c r="B45" s="1" t="s">
        <v>106</v>
      </c>
      <c r="C45" s="1" t="s">
        <v>18</v>
      </c>
      <c r="D45" s="2">
        <v>41876</v>
      </c>
      <c r="E45" s="1" t="s">
        <v>107</v>
      </c>
      <c r="F45" s="1"/>
      <c r="G45" s="1" t="s">
        <v>20</v>
      </c>
      <c r="H45" s="1" t="s">
        <v>63</v>
      </c>
      <c r="I45" s="2" t="s">
        <v>22</v>
      </c>
      <c r="J45" s="1" t="s">
        <v>64</v>
      </c>
      <c r="K45" s="28">
        <v>42240</v>
      </c>
      <c r="L45" s="3">
        <v>33</v>
      </c>
      <c r="M45" s="1" t="s">
        <v>31</v>
      </c>
      <c r="N45" s="4" t="s">
        <v>87</v>
      </c>
      <c r="O45" s="25">
        <f>3/15</f>
        <v>0.2</v>
      </c>
      <c r="P45" s="25" t="str">
        <f>CONCATENATE("Math ",B45," [",G45," ",H45,I45," ",J45,"] [",M45,"]")</f>
        <v>Math 015 [TuTh 05:30 PM- 06:45 PM] [G 206]</v>
      </c>
      <c r="Q45" s="11">
        <f>TIMEVALUE(H45)</f>
        <v>0.72916666666666663</v>
      </c>
      <c r="R45" s="11">
        <f>IF(G45="MW",1,IF(G45="TuTh",2,IF(G45="S",3,4)))</f>
        <v>2</v>
      </c>
      <c r="S45" s="26">
        <v>16</v>
      </c>
    </row>
    <row r="46" spans="1:19">
      <c r="A46" s="11">
        <v>31</v>
      </c>
      <c r="B46" s="1" t="s">
        <v>122</v>
      </c>
      <c r="C46" s="1" t="s">
        <v>49</v>
      </c>
      <c r="D46" s="2">
        <v>41883</v>
      </c>
      <c r="E46" s="1" t="s">
        <v>123</v>
      </c>
      <c r="F46" s="1"/>
      <c r="G46" s="1" t="s">
        <v>20</v>
      </c>
      <c r="H46" s="1" t="s">
        <v>45</v>
      </c>
      <c r="I46" s="2" t="s">
        <v>22</v>
      </c>
      <c r="J46" s="1" t="s">
        <v>46</v>
      </c>
      <c r="K46" s="28">
        <v>42240</v>
      </c>
      <c r="L46" s="3">
        <v>33</v>
      </c>
      <c r="M46" s="1" t="s">
        <v>31</v>
      </c>
      <c r="N46" s="4" t="s">
        <v>137</v>
      </c>
      <c r="O46" s="25">
        <f>5/15</f>
        <v>0.33333333333333331</v>
      </c>
      <c r="P46" s="25" t="str">
        <f>CONCATENATE("Math ",B46," [",G46," ",H46,I46," ",J46,"] [",M46,"]")</f>
        <v>Math 201 [TuTh 07:00 PM- 09:15 PM] [G 206]</v>
      </c>
      <c r="Q46" s="11">
        <f>TIMEVALUE(H46)</f>
        <v>0.79166666666666663</v>
      </c>
      <c r="R46" s="11">
        <f>IF(G46="MW",1,IF(G46="TuTh",2,IF(G46="S",3,4)))</f>
        <v>2</v>
      </c>
      <c r="S46" s="26">
        <v>12</v>
      </c>
    </row>
    <row r="47" spans="1:19">
      <c r="A47" s="11">
        <v>52</v>
      </c>
      <c r="B47" s="1" t="s">
        <v>184</v>
      </c>
      <c r="C47" s="1" t="s">
        <v>49</v>
      </c>
      <c r="D47" s="2">
        <v>41904</v>
      </c>
      <c r="E47" s="1" t="s">
        <v>185</v>
      </c>
      <c r="F47" s="1"/>
      <c r="G47" s="1" t="s">
        <v>97</v>
      </c>
      <c r="H47" s="1" t="s">
        <v>98</v>
      </c>
      <c r="I47" s="2" t="s">
        <v>22</v>
      </c>
      <c r="J47" s="1" t="s">
        <v>23</v>
      </c>
      <c r="K47" s="28">
        <v>42240</v>
      </c>
      <c r="L47" s="3">
        <v>32</v>
      </c>
      <c r="M47" s="1" t="s">
        <v>31</v>
      </c>
      <c r="N47" s="4" t="s">
        <v>56</v>
      </c>
      <c r="O47" s="25">
        <f>3/15</f>
        <v>0.2</v>
      </c>
      <c r="P47" s="25" t="str">
        <f>CONCATENATE("Math ",B47," [",G47," ",H47,I47," ",J47,"] [",M47,"]")</f>
        <v>Math 253 [S 09:00 AM- 11:50 AM] [G 206]</v>
      </c>
      <c r="Q47" s="11">
        <f>TIMEVALUE(H47)</f>
        <v>0.375</v>
      </c>
      <c r="R47" s="11">
        <f>IF(G47="MW",1,IF(G47="TuTh",2,IF(G47="S",3,4)))</f>
        <v>3</v>
      </c>
      <c r="S47" s="26">
        <v>16</v>
      </c>
    </row>
    <row r="48" spans="1:19">
      <c r="A48" s="11">
        <v>65</v>
      </c>
      <c r="B48" s="6" t="s">
        <v>146</v>
      </c>
      <c r="C48" s="6" t="s">
        <v>77</v>
      </c>
      <c r="D48" s="7">
        <v>42223</v>
      </c>
      <c r="E48" s="6" t="s">
        <v>147</v>
      </c>
      <c r="F48" s="6"/>
      <c r="G48" s="6" t="s">
        <v>28</v>
      </c>
      <c r="H48" s="6" t="s">
        <v>29</v>
      </c>
      <c r="I48" s="7" t="s">
        <v>22</v>
      </c>
      <c r="J48" s="6" t="s">
        <v>30</v>
      </c>
      <c r="K48" s="29">
        <v>42240</v>
      </c>
      <c r="L48" s="8">
        <v>29</v>
      </c>
      <c r="M48" s="6" t="s">
        <v>127</v>
      </c>
      <c r="N48" s="9" t="s">
        <v>148</v>
      </c>
      <c r="O48" s="25">
        <f>5/15</f>
        <v>0.33333333333333331</v>
      </c>
      <c r="P48" s="25" t="str">
        <f>CONCATENATE("Math ",B48," [",G48," ",H48,I48," ",J48,"] [",M48,"]")</f>
        <v>Math 203 [MW 08:00 AM- 10:15 AM] [G 207]</v>
      </c>
      <c r="Q48" s="11">
        <f>TIMEVALUE(H48)</f>
        <v>0.33333333333333331</v>
      </c>
      <c r="R48" s="11">
        <f>IF(G48="MW",1,IF(G48="TuTh",2,IF(G48="S",3,4)))</f>
        <v>1</v>
      </c>
      <c r="S48" s="11">
        <v>29</v>
      </c>
    </row>
    <row r="49" spans="1:19">
      <c r="A49" s="11">
        <v>29</v>
      </c>
      <c r="B49" s="6" t="s">
        <v>122</v>
      </c>
      <c r="C49" s="6" t="s">
        <v>33</v>
      </c>
      <c r="D49" s="7">
        <v>41881</v>
      </c>
      <c r="E49" s="6" t="s">
        <v>123</v>
      </c>
      <c r="F49" s="6" t="s">
        <v>125</v>
      </c>
      <c r="G49" s="6" t="s">
        <v>28</v>
      </c>
      <c r="H49" s="6" t="s">
        <v>85</v>
      </c>
      <c r="I49" s="7" t="s">
        <v>22</v>
      </c>
      <c r="J49" s="6" t="s">
        <v>126</v>
      </c>
      <c r="K49" s="29">
        <v>42240</v>
      </c>
      <c r="L49" s="8">
        <v>0</v>
      </c>
      <c r="M49" s="6" t="s">
        <v>127</v>
      </c>
      <c r="N49" s="9" t="s">
        <v>128</v>
      </c>
      <c r="O49" s="25">
        <f>5/15</f>
        <v>0.33333333333333331</v>
      </c>
      <c r="P49" s="25" t="str">
        <f>CONCATENATE("Math ",B49," [",G49," ",H49,I49," ",J49,"] [",M49,"]")</f>
        <v>Math 201 [MW 10:30 AM- 12:45 PM] [G 207]</v>
      </c>
      <c r="Q49" s="11">
        <f>TIMEVALUE(H49)</f>
        <v>0.4375</v>
      </c>
      <c r="R49" s="11">
        <f>IF(G49="MW",1,IF(G49="TuTh",2,IF(G49="S",3,4)))</f>
        <v>1</v>
      </c>
      <c r="S49" s="26">
        <v>16</v>
      </c>
    </row>
    <row r="50" spans="1:19">
      <c r="A50" s="11">
        <v>37</v>
      </c>
      <c r="B50" s="6" t="s">
        <v>146</v>
      </c>
      <c r="C50" s="6" t="s">
        <v>18</v>
      </c>
      <c r="D50" s="7">
        <v>41889</v>
      </c>
      <c r="E50" s="6" t="s">
        <v>147</v>
      </c>
      <c r="F50" s="6"/>
      <c r="G50" s="6" t="s">
        <v>28</v>
      </c>
      <c r="H50" s="6" t="s">
        <v>34</v>
      </c>
      <c r="I50" s="7" t="s">
        <v>22</v>
      </c>
      <c r="J50" s="6" t="s">
        <v>35</v>
      </c>
      <c r="K50" s="29">
        <v>42240</v>
      </c>
      <c r="L50" s="8">
        <v>33</v>
      </c>
      <c r="M50" s="6" t="s">
        <v>127</v>
      </c>
      <c r="N50" s="9" t="s">
        <v>150</v>
      </c>
      <c r="O50" s="25">
        <f>5/15</f>
        <v>0.33333333333333331</v>
      </c>
      <c r="P50" s="25" t="str">
        <f>CONCATENATE("Math ",B50," [",G50," ",H50,I50," ",J50,"] [",M50,"]")</f>
        <v>Math 203 [MW 01:00 PM- 03:15 PM] [G 207]</v>
      </c>
      <c r="Q50" s="11">
        <f>TIMEVALUE(H50)</f>
        <v>0.54166666666666663</v>
      </c>
      <c r="R50" s="11">
        <f>IF(G50="MW",1,IF(G50="TuTh",2,IF(G50="S",3,4)))</f>
        <v>1</v>
      </c>
      <c r="S50" s="11">
        <v>20</v>
      </c>
    </row>
    <row r="51" spans="1:19">
      <c r="A51" s="11">
        <v>73</v>
      </c>
      <c r="B51" s="6" t="s">
        <v>175</v>
      </c>
      <c r="C51" s="6" t="s">
        <v>39</v>
      </c>
      <c r="D51" s="7">
        <v>42434</v>
      </c>
      <c r="E51" s="6" t="s">
        <v>176</v>
      </c>
      <c r="F51" s="6"/>
      <c r="G51" s="6" t="s">
        <v>28</v>
      </c>
      <c r="H51" s="6" t="s">
        <v>45</v>
      </c>
      <c r="I51" s="7" t="s">
        <v>22</v>
      </c>
      <c r="J51" s="6" t="s">
        <v>179</v>
      </c>
      <c r="K51" s="29">
        <v>42240</v>
      </c>
      <c r="L51" s="8">
        <v>33</v>
      </c>
      <c r="M51" s="6" t="s">
        <v>127</v>
      </c>
      <c r="N51" s="9" t="s">
        <v>180</v>
      </c>
      <c r="O51" s="25">
        <f>3/15</f>
        <v>0.2</v>
      </c>
      <c r="P51" s="25" t="str">
        <f>CONCATENATE("Math ",B51," [",G51," ",H51,I51," ",J51,"] [",M51,"]")</f>
        <v>Math 250 [MW 07:00 PM- 08:15 PM] [G 207]</v>
      </c>
      <c r="Q51" s="11">
        <f>TIMEVALUE(H51)</f>
        <v>0.79166666666666663</v>
      </c>
      <c r="R51" s="11">
        <f>IF(G51="MW",1,IF(G51="TuTh",2,IF(G51="S",3,4)))</f>
        <v>1</v>
      </c>
      <c r="S51" s="26">
        <v>10</v>
      </c>
    </row>
    <row r="52" spans="1:19">
      <c r="A52" s="11">
        <v>50</v>
      </c>
      <c r="B52" s="6" t="s">
        <v>175</v>
      </c>
      <c r="C52" s="6" t="s">
        <v>18</v>
      </c>
      <c r="D52" s="7">
        <v>41902</v>
      </c>
      <c r="E52" s="6" t="s">
        <v>176</v>
      </c>
      <c r="F52" s="6"/>
      <c r="G52" s="6" t="s">
        <v>20</v>
      </c>
      <c r="H52" s="6" t="s">
        <v>85</v>
      </c>
      <c r="I52" s="7" t="s">
        <v>22</v>
      </c>
      <c r="J52" s="6" t="s">
        <v>113</v>
      </c>
      <c r="K52" s="29">
        <v>42240</v>
      </c>
      <c r="L52" s="8">
        <v>33</v>
      </c>
      <c r="M52" s="6" t="s">
        <v>127</v>
      </c>
      <c r="N52" s="9" t="s">
        <v>83</v>
      </c>
      <c r="O52" s="25">
        <f>3/15</f>
        <v>0.2</v>
      </c>
      <c r="P52" s="25" t="str">
        <f>CONCATENATE("Math ",B52," [",G52," ",H52,I52," ",J52,"] [",M52,"]")</f>
        <v>Math 250 [TuTh 10:30 AM- 11:45 AM] [G 207]</v>
      </c>
      <c r="Q52" s="11">
        <f>TIMEVALUE(H52)</f>
        <v>0.4375</v>
      </c>
      <c r="R52" s="11">
        <f>IF(G52="MW",1,IF(G52="TuTh",2,IF(G52="S",3,4)))</f>
        <v>2</v>
      </c>
      <c r="S52" s="11">
        <v>33</v>
      </c>
    </row>
    <row r="53" spans="1:19">
      <c r="A53" s="11">
        <v>75</v>
      </c>
      <c r="B53" s="6" t="s">
        <v>175</v>
      </c>
      <c r="C53" s="6" t="s">
        <v>102</v>
      </c>
      <c r="D53" s="7">
        <v>42457</v>
      </c>
      <c r="E53" s="6" t="s">
        <v>176</v>
      </c>
      <c r="F53" s="6" t="s">
        <v>178</v>
      </c>
      <c r="G53" s="6" t="s">
        <v>20</v>
      </c>
      <c r="H53" s="6" t="s">
        <v>34</v>
      </c>
      <c r="I53" s="7" t="s">
        <v>22</v>
      </c>
      <c r="J53" s="6" t="s">
        <v>177</v>
      </c>
      <c r="K53" s="29">
        <v>42240</v>
      </c>
      <c r="L53" s="8">
        <v>0</v>
      </c>
      <c r="M53" s="6" t="s">
        <v>127</v>
      </c>
      <c r="N53" s="9" t="s">
        <v>105</v>
      </c>
      <c r="O53" s="25">
        <f>3/15</f>
        <v>0.2</v>
      </c>
      <c r="P53" s="25" t="str">
        <f>CONCATENATE("Math ",B53," [",G53," ",H53,I53," ",J53,"] [",M53,"]")</f>
        <v>Math 250 [TuTh 01:00 PM- 02:15 PM] [G 207]</v>
      </c>
      <c r="Q53" s="11">
        <f>TIMEVALUE(H53)</f>
        <v>0.54166666666666663</v>
      </c>
      <c r="R53" s="11">
        <f>IF(G53="MW",1,IF(G53="TuTh",2,IF(G53="S",3,4)))</f>
        <v>2</v>
      </c>
      <c r="S53" s="26">
        <v>0</v>
      </c>
    </row>
    <row r="54" spans="1:19">
      <c r="A54" s="11">
        <v>67</v>
      </c>
      <c r="B54" s="6" t="s">
        <v>175</v>
      </c>
      <c r="C54" s="6" t="s">
        <v>49</v>
      </c>
      <c r="D54" s="7">
        <v>42229</v>
      </c>
      <c r="E54" s="6" t="s">
        <v>176</v>
      </c>
      <c r="F54" s="6"/>
      <c r="G54" s="6" t="s">
        <v>20</v>
      </c>
      <c r="H54" s="6" t="s">
        <v>45</v>
      </c>
      <c r="I54" s="7" t="s">
        <v>22</v>
      </c>
      <c r="J54" s="6" t="s">
        <v>179</v>
      </c>
      <c r="K54" s="29">
        <v>42240</v>
      </c>
      <c r="L54" s="8">
        <v>33</v>
      </c>
      <c r="M54" s="6" t="s">
        <v>127</v>
      </c>
      <c r="N54" s="9" t="s">
        <v>96</v>
      </c>
      <c r="O54" s="25">
        <f>3/15</f>
        <v>0.2</v>
      </c>
      <c r="P54" s="25" t="str">
        <f>CONCATENATE("Math ",B54," [",G54," ",H54,I54," ",J54,"] [",M54,"]")</f>
        <v>Math 250 [TuTh 07:00 PM- 08:15 PM] [G 207]</v>
      </c>
      <c r="Q54" s="11">
        <f>TIMEVALUE(H54)</f>
        <v>0.79166666666666663</v>
      </c>
      <c r="R54" s="11">
        <f>IF(G54="MW",1,IF(G54="TuTh",2,IF(G54="S",3,4)))</f>
        <v>2</v>
      </c>
      <c r="S54" s="26">
        <v>3</v>
      </c>
    </row>
    <row r="55" spans="1:19">
      <c r="A55" s="11">
        <v>6</v>
      </c>
      <c r="B55" s="1" t="s">
        <v>38</v>
      </c>
      <c r="C55" s="1" t="s">
        <v>39</v>
      </c>
      <c r="D55" s="2">
        <v>41858</v>
      </c>
      <c r="E55" s="1" t="s">
        <v>40</v>
      </c>
      <c r="F55" s="1"/>
      <c r="G55" s="1" t="s">
        <v>28</v>
      </c>
      <c r="H55" s="1" t="s">
        <v>29</v>
      </c>
      <c r="I55" s="2" t="s">
        <v>22</v>
      </c>
      <c r="J55" s="1" t="s">
        <v>30</v>
      </c>
      <c r="K55" s="28">
        <v>42240</v>
      </c>
      <c r="L55" s="3">
        <v>42</v>
      </c>
      <c r="M55" s="1" t="s">
        <v>41</v>
      </c>
      <c r="N55" s="4" t="s">
        <v>42</v>
      </c>
      <c r="O55" s="25">
        <f>5/15</f>
        <v>0.33333333333333331</v>
      </c>
      <c r="P55" s="25" t="str">
        <f>CONCATENATE("Math ",B55," [",G55," ",H55,I55," ",J55,"] [",M55,"]")</f>
        <v>Math 003A [MW 08:00 AM- 10:15 AM] [G 209]</v>
      </c>
      <c r="Q55" s="11">
        <f>TIMEVALUE(H55)</f>
        <v>0.33333333333333331</v>
      </c>
      <c r="R55" s="11">
        <f>IF(G55="MW",1,IF(G55="TuTh",2,IF(G55="S",3,4)))</f>
        <v>1</v>
      </c>
      <c r="S55" s="26">
        <v>15</v>
      </c>
    </row>
    <row r="56" spans="1:19">
      <c r="A56" s="11">
        <v>40</v>
      </c>
      <c r="B56" s="1" t="s">
        <v>146</v>
      </c>
      <c r="C56" s="1" t="s">
        <v>39</v>
      </c>
      <c r="D56" s="2">
        <v>41892</v>
      </c>
      <c r="E56" s="1" t="s">
        <v>147</v>
      </c>
      <c r="F56" s="1"/>
      <c r="G56" s="1" t="s">
        <v>28</v>
      </c>
      <c r="H56" s="1" t="s">
        <v>85</v>
      </c>
      <c r="I56" s="2" t="s">
        <v>22</v>
      </c>
      <c r="J56" s="1" t="s">
        <v>126</v>
      </c>
      <c r="K56" s="28">
        <v>42240</v>
      </c>
      <c r="L56" s="3">
        <v>42</v>
      </c>
      <c r="M56" s="1" t="s">
        <v>41</v>
      </c>
      <c r="N56" s="4" t="s">
        <v>149</v>
      </c>
      <c r="O56" s="25">
        <f>5/15</f>
        <v>0.33333333333333331</v>
      </c>
      <c r="P56" s="25" t="str">
        <f>CONCATENATE("Math ",B56," [",G56," ",H56,I56," ",J56,"] [",M56,"]")</f>
        <v>Math 203 [MW 10:30 AM- 12:45 PM] [G 209]</v>
      </c>
      <c r="Q56" s="11">
        <f>TIMEVALUE(H56)</f>
        <v>0.4375</v>
      </c>
      <c r="R56" s="11">
        <f>IF(G56="MW",1,IF(G56="TuTh",2,IF(G56="S",3,4)))</f>
        <v>1</v>
      </c>
      <c r="S56" s="11">
        <v>42</v>
      </c>
    </row>
    <row r="57" spans="1:19">
      <c r="A57" s="11">
        <v>54</v>
      </c>
      <c r="B57" s="1" t="s">
        <v>184</v>
      </c>
      <c r="C57" s="1" t="s">
        <v>102</v>
      </c>
      <c r="D57" s="2">
        <v>41906</v>
      </c>
      <c r="E57" s="1" t="s">
        <v>185</v>
      </c>
      <c r="F57" s="1"/>
      <c r="G57" s="1" t="s">
        <v>28</v>
      </c>
      <c r="H57" s="1" t="s">
        <v>34</v>
      </c>
      <c r="I57" s="2" t="s">
        <v>22</v>
      </c>
      <c r="J57" s="1" t="s">
        <v>177</v>
      </c>
      <c r="K57" s="28">
        <v>42240</v>
      </c>
      <c r="L57" s="3">
        <v>40</v>
      </c>
      <c r="M57" s="1" t="s">
        <v>41</v>
      </c>
      <c r="N57" s="4" t="s">
        <v>145</v>
      </c>
      <c r="O57" s="25">
        <f>3/15</f>
        <v>0.2</v>
      </c>
      <c r="P57" s="25" t="str">
        <f>CONCATENATE("Math ",B57," [",G57," ",H57,I57," ",J57,"] [",M57,"]")</f>
        <v>Math 253 [MW 01:00 PM- 02:15 PM] [G 209]</v>
      </c>
      <c r="Q57" s="11">
        <f>TIMEVALUE(H57)</f>
        <v>0.54166666666666663</v>
      </c>
      <c r="R57" s="11">
        <f>IF(G57="MW",1,IF(G57="TuTh",2,IF(G57="S",3,4)))</f>
        <v>1</v>
      </c>
      <c r="S57" s="11">
        <v>25</v>
      </c>
    </row>
    <row r="58" spans="1:19">
      <c r="A58" s="11">
        <v>13</v>
      </c>
      <c r="B58" s="1" t="s">
        <v>61</v>
      </c>
      <c r="C58" s="1" t="s">
        <v>18</v>
      </c>
      <c r="D58" s="2">
        <v>41865</v>
      </c>
      <c r="E58" s="1" t="s">
        <v>62</v>
      </c>
      <c r="F58" s="1"/>
      <c r="G58" s="1" t="s">
        <v>28</v>
      </c>
      <c r="H58" s="1" t="s">
        <v>63</v>
      </c>
      <c r="I58" s="2" t="s">
        <v>22</v>
      </c>
      <c r="J58" s="1" t="s">
        <v>64</v>
      </c>
      <c r="K58" s="28">
        <v>42240</v>
      </c>
      <c r="L58" s="3">
        <v>42</v>
      </c>
      <c r="M58" s="1" t="s">
        <v>41</v>
      </c>
      <c r="N58" s="4" t="s">
        <v>51</v>
      </c>
      <c r="O58" s="25">
        <f>3/15</f>
        <v>0.2</v>
      </c>
      <c r="P58" s="25" t="str">
        <f>CONCATENATE("Math ",B58," [",G58," ",H58,I58," ",J58,"] [",M58,"]")</f>
        <v>Math 003E [MW 05:30 PM- 06:45 PM] [G 209]</v>
      </c>
      <c r="Q58" s="11">
        <f>TIMEVALUE(H58)</f>
        <v>0.72916666666666663</v>
      </c>
      <c r="R58" s="11">
        <f>IF(G58="MW",1,IF(G58="TuTh",2,IF(G58="S",3,4)))</f>
        <v>1</v>
      </c>
      <c r="S58" s="11">
        <v>42</v>
      </c>
    </row>
    <row r="59" spans="1:19">
      <c r="A59" s="11">
        <v>41</v>
      </c>
      <c r="B59" s="1" t="s">
        <v>146</v>
      </c>
      <c r="C59" s="1" t="s">
        <v>49</v>
      </c>
      <c r="D59" s="2">
        <v>41893</v>
      </c>
      <c r="E59" s="1" t="s">
        <v>147</v>
      </c>
      <c r="F59" s="1"/>
      <c r="G59" s="1" t="s">
        <v>28</v>
      </c>
      <c r="H59" s="1" t="s">
        <v>45</v>
      </c>
      <c r="I59" s="2" t="s">
        <v>22</v>
      </c>
      <c r="J59" s="1" t="s">
        <v>46</v>
      </c>
      <c r="K59" s="28">
        <v>42240</v>
      </c>
      <c r="L59" s="3">
        <v>42</v>
      </c>
      <c r="M59" s="1" t="s">
        <v>41</v>
      </c>
      <c r="N59" s="4" t="s">
        <v>156</v>
      </c>
      <c r="O59" s="25">
        <f>5/15</f>
        <v>0.33333333333333331</v>
      </c>
      <c r="P59" s="25" t="str">
        <f>CONCATENATE("Math ",B59," [",G59," ",H59,I59," ",J59,"] [",M59,"]")</f>
        <v>Math 203 [MW 07:00 PM- 09:15 PM] [G 209]</v>
      </c>
      <c r="Q59" s="11">
        <f>TIMEVALUE(H59)</f>
        <v>0.79166666666666663</v>
      </c>
      <c r="R59" s="11">
        <f>IF(G59="MW",1,IF(G59="TuTh",2,IF(G59="S",3,4)))</f>
        <v>1</v>
      </c>
      <c r="S59" s="26">
        <v>17</v>
      </c>
    </row>
    <row r="60" spans="1:19">
      <c r="A60" s="11">
        <v>78</v>
      </c>
      <c r="B60" s="1" t="s">
        <v>146</v>
      </c>
      <c r="C60" s="1" t="s">
        <v>102</v>
      </c>
      <c r="D60" s="2">
        <v>42552</v>
      </c>
      <c r="E60" s="1" t="s">
        <v>147</v>
      </c>
      <c r="F60" s="1"/>
      <c r="G60" s="1" t="s">
        <v>20</v>
      </c>
      <c r="H60" s="1" t="s">
        <v>29</v>
      </c>
      <c r="I60" s="2" t="s">
        <v>22</v>
      </c>
      <c r="J60" s="1" t="s">
        <v>30</v>
      </c>
      <c r="K60" s="28">
        <v>42240</v>
      </c>
      <c r="L60" s="3">
        <v>42</v>
      </c>
      <c r="M60" s="1" t="s">
        <v>41</v>
      </c>
      <c r="N60" s="4" t="s">
        <v>148</v>
      </c>
      <c r="O60" s="25">
        <f>5/15</f>
        <v>0.33333333333333331</v>
      </c>
      <c r="P60" s="25" t="str">
        <f>CONCATENATE("Math ",B60," [",G60," ",H60,I60," ",J60,"] [",M60,"]")</f>
        <v>Math 203 [TuTh 08:00 AM- 10:15 AM] [G 209]</v>
      </c>
      <c r="Q60" s="11">
        <f>TIMEVALUE(H60)</f>
        <v>0.33333333333333331</v>
      </c>
      <c r="R60" s="11">
        <f>IF(G60="MW",1,IF(G60="TuTh",2,IF(G60="S",3,4)))</f>
        <v>2</v>
      </c>
      <c r="S60" s="11">
        <v>24</v>
      </c>
    </row>
    <row r="61" spans="1:19">
      <c r="A61" s="11">
        <v>39</v>
      </c>
      <c r="B61" s="1" t="s">
        <v>146</v>
      </c>
      <c r="C61" s="1" t="s">
        <v>44</v>
      </c>
      <c r="D61" s="2">
        <v>41891</v>
      </c>
      <c r="E61" s="1" t="s">
        <v>147</v>
      </c>
      <c r="F61" s="1"/>
      <c r="G61" s="1" t="s">
        <v>20</v>
      </c>
      <c r="H61" s="1" t="s">
        <v>34</v>
      </c>
      <c r="I61" s="2" t="s">
        <v>22</v>
      </c>
      <c r="J61" s="1" t="s">
        <v>35</v>
      </c>
      <c r="K61" s="28">
        <v>42240</v>
      </c>
      <c r="L61" s="3">
        <v>42</v>
      </c>
      <c r="M61" s="1" t="s">
        <v>41</v>
      </c>
      <c r="N61" s="4" t="s">
        <v>48</v>
      </c>
      <c r="O61" s="25">
        <f>5/15</f>
        <v>0.33333333333333331</v>
      </c>
      <c r="P61" s="25" t="str">
        <f>CONCATENATE("Math ",B61," [",G61," ",H61,I61," ",J61,"] [",M61,"]")</f>
        <v>Math 203 [TuTh 01:00 PM- 03:15 PM] [G 209]</v>
      </c>
      <c r="Q61" s="11">
        <f>TIMEVALUE(H61)</f>
        <v>0.54166666666666663</v>
      </c>
      <c r="R61" s="11">
        <f>IF(G61="MW",1,IF(G61="TuTh",2,IF(G61="S",3,4)))</f>
        <v>2</v>
      </c>
      <c r="S61" s="11">
        <v>33</v>
      </c>
    </row>
    <row r="62" spans="1:19">
      <c r="A62" s="11">
        <v>38</v>
      </c>
      <c r="B62" s="1" t="s">
        <v>146</v>
      </c>
      <c r="C62" s="1" t="s">
        <v>33</v>
      </c>
      <c r="D62" s="2">
        <v>41890</v>
      </c>
      <c r="E62" s="1" t="s">
        <v>147</v>
      </c>
      <c r="F62" s="1"/>
      <c r="G62" s="1" t="s">
        <v>20</v>
      </c>
      <c r="H62" s="1" t="s">
        <v>45</v>
      </c>
      <c r="I62" s="2" t="s">
        <v>22</v>
      </c>
      <c r="J62" s="1" t="s">
        <v>46</v>
      </c>
      <c r="K62" s="28">
        <v>42240</v>
      </c>
      <c r="L62" s="3">
        <v>42</v>
      </c>
      <c r="M62" s="1" t="s">
        <v>41</v>
      </c>
      <c r="N62" s="4" t="s">
        <v>211</v>
      </c>
      <c r="O62" s="25">
        <f>5/15</f>
        <v>0.33333333333333331</v>
      </c>
      <c r="P62" s="25" t="str">
        <f>CONCATENATE("Math ",B62," [",G62," ",H62,I62," ",J62,"] [",M62,"]")</f>
        <v>Math 203 [TuTh 07:00 PM- 09:15 PM] [G 209]</v>
      </c>
      <c r="Q62" s="11">
        <f>TIMEVALUE(H62)</f>
        <v>0.79166666666666663</v>
      </c>
      <c r="R62" s="11">
        <f>IF(G62="MW",1,IF(G62="TuTh",2,IF(G62="S",3,4)))</f>
        <v>2</v>
      </c>
      <c r="S62" s="26">
        <v>9</v>
      </c>
    </row>
    <row r="63" spans="1:19">
      <c r="A63" s="11">
        <v>42</v>
      </c>
      <c r="B63" s="1" t="s">
        <v>146</v>
      </c>
      <c r="C63" s="1" t="s">
        <v>74</v>
      </c>
      <c r="D63" s="2">
        <v>41894</v>
      </c>
      <c r="E63" s="1" t="s">
        <v>147</v>
      </c>
      <c r="F63" s="1"/>
      <c r="G63" s="1" t="s">
        <v>97</v>
      </c>
      <c r="H63" s="1" t="s">
        <v>98</v>
      </c>
      <c r="I63" s="2" t="s">
        <v>22</v>
      </c>
      <c r="J63" s="1" t="s">
        <v>138</v>
      </c>
      <c r="K63" s="28">
        <v>42240</v>
      </c>
      <c r="L63" s="3">
        <v>42</v>
      </c>
      <c r="M63" s="1" t="s">
        <v>41</v>
      </c>
      <c r="N63" s="4" t="s">
        <v>124</v>
      </c>
      <c r="O63" s="25">
        <f>5/15</f>
        <v>0.33333333333333331</v>
      </c>
      <c r="P63" s="25" t="str">
        <f>CONCATENATE("Math ",B63," [",G63," ",H63,I63," ",J63,"] [",M63,"]")</f>
        <v>Math 203 [S 09:00 AM- 01:50 PM] [G 209]</v>
      </c>
      <c r="Q63" s="11">
        <f>TIMEVALUE(H63)</f>
        <v>0.375</v>
      </c>
      <c r="R63" s="11">
        <f>IF(G63="MW",1,IF(G63="TuTh",2,IF(G63="S",3,4)))</f>
        <v>3</v>
      </c>
      <c r="S63" s="26">
        <v>15</v>
      </c>
    </row>
    <row r="64" spans="1:19">
      <c r="A64" s="11">
        <v>22</v>
      </c>
      <c r="B64" s="6" t="s">
        <v>73</v>
      </c>
      <c r="C64" s="6" t="s">
        <v>74</v>
      </c>
      <c r="D64" s="7">
        <v>41874</v>
      </c>
      <c r="E64" s="6" t="s">
        <v>75</v>
      </c>
      <c r="F64" s="6"/>
      <c r="G64" s="6" t="s">
        <v>28</v>
      </c>
      <c r="H64" s="6" t="s">
        <v>29</v>
      </c>
      <c r="I64" s="7" t="s">
        <v>22</v>
      </c>
      <c r="J64" s="6" t="s">
        <v>76</v>
      </c>
      <c r="K64" s="29">
        <v>42240</v>
      </c>
      <c r="L64" s="8">
        <v>33</v>
      </c>
      <c r="M64" s="6" t="s">
        <v>24</v>
      </c>
      <c r="N64" s="9" t="s">
        <v>48</v>
      </c>
      <c r="O64" s="25">
        <f>4/15</f>
        <v>0.26666666666666666</v>
      </c>
      <c r="P64" s="25" t="str">
        <f>CONCATENATE("Math ",B64," [",G64," ",H64,I64," ",J64,"] [",M64,"]")</f>
        <v>Math 013 [MW 08:00 AM- 09:50 AM] [G 210]</v>
      </c>
      <c r="Q64" s="11">
        <f>TIMEVALUE(H64)</f>
        <v>0.33333333333333331</v>
      </c>
      <c r="R64" s="11">
        <f>IF(G64="MW",1,IF(G64="TuTh",2,IF(G64="S",3,4)))</f>
        <v>1</v>
      </c>
      <c r="S64" s="11">
        <v>25</v>
      </c>
    </row>
    <row r="65" spans="1:19">
      <c r="A65" s="11">
        <v>15</v>
      </c>
      <c r="B65" s="6" t="s">
        <v>73</v>
      </c>
      <c r="C65" s="6" t="s">
        <v>18</v>
      </c>
      <c r="D65" s="7">
        <v>41867</v>
      </c>
      <c r="E65" s="6" t="s">
        <v>75</v>
      </c>
      <c r="F65" s="6"/>
      <c r="G65" s="6" t="s">
        <v>28</v>
      </c>
      <c r="H65" s="6" t="s">
        <v>21</v>
      </c>
      <c r="I65" s="7" t="s">
        <v>22</v>
      </c>
      <c r="J65" s="6" t="s">
        <v>23</v>
      </c>
      <c r="K65" s="29">
        <v>42240</v>
      </c>
      <c r="L65" s="8">
        <v>33</v>
      </c>
      <c r="M65" s="6" t="s">
        <v>24</v>
      </c>
      <c r="N65" s="9" t="s">
        <v>48</v>
      </c>
      <c r="O65" s="25">
        <f>4/15</f>
        <v>0.26666666666666666</v>
      </c>
      <c r="P65" s="25" t="str">
        <f>CONCATENATE("Math ",B65," [",G65," ",H65,I65," ",J65,"] [",M65,"]")</f>
        <v>Math 013 [MW 10:00 AM- 11:50 AM] [G 210]</v>
      </c>
      <c r="Q65" s="11">
        <f>TIMEVALUE(H65)</f>
        <v>0.41666666666666669</v>
      </c>
      <c r="R65" s="11">
        <f>IF(G65="MW",1,IF(G65="TuTh",2,IF(G65="S",3,4)))</f>
        <v>1</v>
      </c>
      <c r="S65" s="11">
        <v>33</v>
      </c>
    </row>
    <row r="66" spans="1:19">
      <c r="A66" s="11">
        <v>20</v>
      </c>
      <c r="B66" s="6" t="s">
        <v>73</v>
      </c>
      <c r="C66" s="6" t="s">
        <v>77</v>
      </c>
      <c r="D66" s="7">
        <v>41872</v>
      </c>
      <c r="E66" s="6" t="s">
        <v>75</v>
      </c>
      <c r="F66" s="6"/>
      <c r="G66" s="6" t="s">
        <v>28</v>
      </c>
      <c r="H66" s="6" t="s">
        <v>34</v>
      </c>
      <c r="I66" s="7" t="s">
        <v>22</v>
      </c>
      <c r="J66" s="6" t="s">
        <v>78</v>
      </c>
      <c r="K66" s="29">
        <v>42240</v>
      </c>
      <c r="L66" s="8">
        <v>33</v>
      </c>
      <c r="M66" s="6" t="s">
        <v>24</v>
      </c>
      <c r="N66" s="9" t="s">
        <v>79</v>
      </c>
      <c r="O66" s="25">
        <f>4/15</f>
        <v>0.26666666666666666</v>
      </c>
      <c r="P66" s="25" t="str">
        <f>CONCATENATE("Math ",B66," [",G66," ",H66,I66," ",J66,"] [",M66,"]")</f>
        <v>Math 013 [MW 01:00 PM- 02:50 PM] [G 210]</v>
      </c>
      <c r="Q66" s="11">
        <f>TIMEVALUE(H66)</f>
        <v>0.54166666666666663</v>
      </c>
      <c r="R66" s="11">
        <f>IF(G66="MW",1,IF(G66="TuTh",2,IF(G66="S",3,4)))</f>
        <v>1</v>
      </c>
      <c r="S66" s="11">
        <v>33</v>
      </c>
    </row>
    <row r="67" spans="1:19">
      <c r="A67" s="11">
        <v>53</v>
      </c>
      <c r="B67" s="6" t="s">
        <v>184</v>
      </c>
      <c r="C67" s="6" t="s">
        <v>77</v>
      </c>
      <c r="D67" s="7">
        <v>41905</v>
      </c>
      <c r="E67" s="6" t="s">
        <v>185</v>
      </c>
      <c r="F67" s="6"/>
      <c r="G67" s="6" t="s">
        <v>28</v>
      </c>
      <c r="H67" s="6" t="s">
        <v>63</v>
      </c>
      <c r="I67" s="7" t="s">
        <v>22</v>
      </c>
      <c r="J67" s="6" t="s">
        <v>64</v>
      </c>
      <c r="K67" s="29">
        <v>42240</v>
      </c>
      <c r="L67" s="8">
        <v>32</v>
      </c>
      <c r="M67" s="6" t="s">
        <v>24</v>
      </c>
      <c r="N67" s="9" t="s">
        <v>156</v>
      </c>
      <c r="O67" s="25">
        <f>3/15</f>
        <v>0.2</v>
      </c>
      <c r="P67" s="25" t="str">
        <f>CONCATENATE("Math ",B67," [",G67," ",H67,I67," ",J67,"] [",M67,"]")</f>
        <v>Math 253 [MW 05:30 PM- 06:45 PM] [G 210]</v>
      </c>
      <c r="Q67" s="11">
        <f>TIMEVALUE(H67)</f>
        <v>0.72916666666666663</v>
      </c>
      <c r="R67" s="11">
        <f>IF(G67="MW",1,IF(G67="TuTh",2,IF(G67="S",3,4)))</f>
        <v>1</v>
      </c>
      <c r="S67" s="11">
        <v>21</v>
      </c>
    </row>
    <row r="68" spans="1:19">
      <c r="A68" s="11">
        <v>18</v>
      </c>
      <c r="B68" s="6" t="s">
        <v>73</v>
      </c>
      <c r="C68" s="6" t="s">
        <v>39</v>
      </c>
      <c r="D68" s="7">
        <v>41870</v>
      </c>
      <c r="E68" s="6" t="s">
        <v>75</v>
      </c>
      <c r="F68" s="6"/>
      <c r="G68" s="6" t="s">
        <v>28</v>
      </c>
      <c r="H68" s="6" t="s">
        <v>45</v>
      </c>
      <c r="I68" s="7" t="s">
        <v>22</v>
      </c>
      <c r="J68" s="6" t="s">
        <v>80</v>
      </c>
      <c r="K68" s="29">
        <v>42240</v>
      </c>
      <c r="L68" s="8">
        <v>33</v>
      </c>
      <c r="M68" s="6" t="s">
        <v>24</v>
      </c>
      <c r="N68" s="9" t="s">
        <v>81</v>
      </c>
      <c r="O68" s="25">
        <f>4/15</f>
        <v>0.26666666666666666</v>
      </c>
      <c r="P68" s="25" t="str">
        <f>CONCATENATE("Math ",B68," [",G68," ",H68,I68," ",J68,"] [",M68,"]")</f>
        <v>Math 013 [MW 07:00 PM- 08:50 PM] [G 210]</v>
      </c>
      <c r="Q68" s="11">
        <f>TIMEVALUE(H68)</f>
        <v>0.79166666666666663</v>
      </c>
      <c r="R68" s="11">
        <f>IF(G68="MW",1,IF(G68="TuTh",2,IF(G68="S",3,4)))</f>
        <v>1</v>
      </c>
      <c r="S68" s="26">
        <v>11</v>
      </c>
    </row>
    <row r="69" spans="1:19">
      <c r="A69" s="11">
        <v>23</v>
      </c>
      <c r="B69" s="6" t="s">
        <v>73</v>
      </c>
      <c r="C69" s="6" t="s">
        <v>82</v>
      </c>
      <c r="D69" s="7">
        <v>41875</v>
      </c>
      <c r="E69" s="6" t="s">
        <v>75</v>
      </c>
      <c r="F69" s="6"/>
      <c r="G69" s="6" t="s">
        <v>20</v>
      </c>
      <c r="H69" s="6" t="s">
        <v>29</v>
      </c>
      <c r="I69" s="7" t="s">
        <v>22</v>
      </c>
      <c r="J69" s="6" t="s">
        <v>76</v>
      </c>
      <c r="K69" s="29">
        <v>42240</v>
      </c>
      <c r="L69" s="8">
        <v>33</v>
      </c>
      <c r="M69" s="6" t="s">
        <v>24</v>
      </c>
      <c r="N69" s="9" t="s">
        <v>83</v>
      </c>
      <c r="O69" s="25">
        <f>4/15</f>
        <v>0.26666666666666666</v>
      </c>
      <c r="P69" s="25" t="str">
        <f>CONCATENATE("Math ",B69," [",G69," ",H69,I69," ",J69,"] [",M69,"]")</f>
        <v>Math 013 [TuTh 08:00 AM- 09:50 AM] [G 210]</v>
      </c>
      <c r="Q69" s="11">
        <f>TIMEVALUE(H69)</f>
        <v>0.33333333333333331</v>
      </c>
      <c r="R69" s="11">
        <f>IF(G69="MW",1,IF(G69="TuTh",2,IF(G69="S",3,4)))</f>
        <v>2</v>
      </c>
      <c r="S69" s="11">
        <v>21</v>
      </c>
    </row>
    <row r="70" spans="1:19">
      <c r="A70" s="11">
        <v>76</v>
      </c>
      <c r="B70" s="6" t="s">
        <v>17</v>
      </c>
      <c r="C70" s="6" t="s">
        <v>18</v>
      </c>
      <c r="D70" s="7">
        <v>42550</v>
      </c>
      <c r="E70" s="6" t="s">
        <v>19</v>
      </c>
      <c r="F70" s="6"/>
      <c r="G70" s="6" t="s">
        <v>20</v>
      </c>
      <c r="H70" s="6" t="s">
        <v>21</v>
      </c>
      <c r="I70" s="7" t="s">
        <v>22</v>
      </c>
      <c r="J70" s="6" t="s">
        <v>23</v>
      </c>
      <c r="K70" s="29">
        <v>42240</v>
      </c>
      <c r="L70" s="8">
        <v>33</v>
      </c>
      <c r="M70" s="6" t="s">
        <v>24</v>
      </c>
      <c r="N70" s="9" t="s">
        <v>25</v>
      </c>
      <c r="O70" s="25">
        <f>4/15</f>
        <v>0.26666666666666666</v>
      </c>
      <c r="P70" s="25" t="str">
        <f>CONCATENATE("Math ",B70," [",G70," ",H70,I70," ",J70,"] [",M70,"]")</f>
        <v>Math 001 [TuTh 10:00 AM- 11:50 AM] [G 210]</v>
      </c>
      <c r="Q70" s="11">
        <f>TIMEVALUE(H70)</f>
        <v>0.41666666666666669</v>
      </c>
      <c r="R70" s="11">
        <f>IF(G70="MW",1,IF(G70="TuTh",2,IF(G70="S",3,4)))</f>
        <v>2</v>
      </c>
      <c r="S70" s="11">
        <v>33</v>
      </c>
    </row>
    <row r="71" spans="1:19">
      <c r="A71" s="11">
        <v>64</v>
      </c>
      <c r="B71" s="6" t="s">
        <v>122</v>
      </c>
      <c r="C71" s="6" t="s">
        <v>74</v>
      </c>
      <c r="D71" s="7">
        <v>42222</v>
      </c>
      <c r="E71" s="6" t="s">
        <v>123</v>
      </c>
      <c r="F71" s="6"/>
      <c r="G71" s="6" t="s">
        <v>20</v>
      </c>
      <c r="H71" s="6" t="s">
        <v>34</v>
      </c>
      <c r="I71" s="7" t="s">
        <v>22</v>
      </c>
      <c r="J71" s="6" t="s">
        <v>35</v>
      </c>
      <c r="K71" s="29">
        <v>42240</v>
      </c>
      <c r="L71" s="8">
        <v>33</v>
      </c>
      <c r="M71" s="6" t="s">
        <v>24</v>
      </c>
      <c r="N71" s="9" t="s">
        <v>43</v>
      </c>
      <c r="O71" s="25">
        <f>5/15</f>
        <v>0.33333333333333331</v>
      </c>
      <c r="P71" s="25" t="str">
        <f>CONCATENATE("Math ",B71," [",G71," ",H71,I71," ",J71,"] [",M71,"]")</f>
        <v>Math 201 [TuTh 01:00 PM- 03:15 PM] [G 210]</v>
      </c>
      <c r="Q71" s="11">
        <f>TIMEVALUE(H71)</f>
        <v>0.54166666666666663</v>
      </c>
      <c r="R71" s="11">
        <f>IF(G71="MW",1,IF(G71="TuTh",2,IF(G71="S",3,4)))</f>
        <v>2</v>
      </c>
      <c r="S71" s="11">
        <v>39</v>
      </c>
    </row>
    <row r="72" spans="1:19">
      <c r="A72" s="11">
        <v>71</v>
      </c>
      <c r="B72" s="6" t="s">
        <v>73</v>
      </c>
      <c r="C72" s="6" t="s">
        <v>93</v>
      </c>
      <c r="D72" s="7">
        <v>42312</v>
      </c>
      <c r="E72" s="6" t="s">
        <v>75</v>
      </c>
      <c r="F72" s="6"/>
      <c r="G72" s="6" t="s">
        <v>20</v>
      </c>
      <c r="H72" s="6" t="s">
        <v>94</v>
      </c>
      <c r="I72" s="7" t="s">
        <v>22</v>
      </c>
      <c r="J72" s="6" t="s">
        <v>95</v>
      </c>
      <c r="K72" s="29">
        <v>42240</v>
      </c>
      <c r="L72" s="8">
        <v>33</v>
      </c>
      <c r="M72" s="6" t="s">
        <v>24</v>
      </c>
      <c r="N72" s="9" t="s">
        <v>96</v>
      </c>
      <c r="O72" s="25">
        <f>4/15</f>
        <v>0.26666666666666666</v>
      </c>
      <c r="P72" s="25" t="str">
        <f>CONCATENATE("Math ",B72," [",G72," ",H72,I72," ",J72,"] [",M72,"]")</f>
        <v>Math 013 [TuTh 05:00 PM- 06:50 PM] [G 210]</v>
      </c>
      <c r="Q72" s="11">
        <f>TIMEVALUE(H72)</f>
        <v>0.70833333333333337</v>
      </c>
      <c r="R72" s="11">
        <f>IF(G72="MW",1,IF(G72="TuTh",2,IF(G72="S",3,4)))</f>
        <v>2</v>
      </c>
      <c r="S72" s="26">
        <v>7</v>
      </c>
    </row>
    <row r="73" spans="1:19">
      <c r="A73" s="11">
        <v>8</v>
      </c>
      <c r="B73" s="6" t="s">
        <v>52</v>
      </c>
      <c r="C73" s="6" t="s">
        <v>33</v>
      </c>
      <c r="D73" s="7">
        <v>41860</v>
      </c>
      <c r="E73" s="6" t="s">
        <v>53</v>
      </c>
      <c r="F73" s="6"/>
      <c r="G73" s="6" t="s">
        <v>20</v>
      </c>
      <c r="H73" s="6" t="s">
        <v>45</v>
      </c>
      <c r="I73" s="7" t="s">
        <v>22</v>
      </c>
      <c r="J73" s="6" t="s">
        <v>46</v>
      </c>
      <c r="K73" s="29">
        <v>42240</v>
      </c>
      <c r="L73" s="8">
        <v>33</v>
      </c>
      <c r="M73" s="6" t="s">
        <v>24</v>
      </c>
      <c r="N73" s="9" t="s">
        <v>56</v>
      </c>
      <c r="O73" s="25">
        <f>5/15</f>
        <v>0.33333333333333331</v>
      </c>
      <c r="P73" s="25" t="str">
        <f>CONCATENATE("Math ",B73," [",G73," ",H73,I73," ",J73,"] [",M73,"]")</f>
        <v>Math 003B [TuTh 07:00 PM- 09:15 PM] [G 210]</v>
      </c>
      <c r="Q73" s="11">
        <f>TIMEVALUE(H73)</f>
        <v>0.79166666666666663</v>
      </c>
      <c r="R73" s="11">
        <f>IF(G73="MW",1,IF(G73="TuTh",2,IF(G73="S",3,4)))</f>
        <v>2</v>
      </c>
      <c r="S73" s="26">
        <v>17</v>
      </c>
    </row>
    <row r="74" spans="1:19">
      <c r="A74" s="11">
        <v>51</v>
      </c>
      <c r="B74" s="1" t="s">
        <v>184</v>
      </c>
      <c r="C74" s="1" t="s">
        <v>18</v>
      </c>
      <c r="D74" s="2">
        <v>41903</v>
      </c>
      <c r="E74" s="1" t="s">
        <v>185</v>
      </c>
      <c r="F74" s="1"/>
      <c r="G74" s="1" t="s">
        <v>28</v>
      </c>
      <c r="H74" s="1" t="s">
        <v>98</v>
      </c>
      <c r="I74" s="2" t="s">
        <v>22</v>
      </c>
      <c r="J74" s="1" t="s">
        <v>30</v>
      </c>
      <c r="K74" s="28">
        <v>42240</v>
      </c>
      <c r="L74" s="3">
        <v>32</v>
      </c>
      <c r="M74" s="1" t="s">
        <v>36</v>
      </c>
      <c r="N74" s="4" t="s">
        <v>149</v>
      </c>
      <c r="O74" s="25">
        <f>3/15</f>
        <v>0.2</v>
      </c>
      <c r="P74" s="25" t="str">
        <f>CONCATENATE("Math ",B74," [",G74," ",H74,I74," ",J74,"] [",M74,"]")</f>
        <v>Math 253 [MW 09:00 AM- 10:15 AM] [G 211]</v>
      </c>
      <c r="Q74" s="11">
        <f>TIMEVALUE(H74)</f>
        <v>0.375</v>
      </c>
      <c r="R74" s="11">
        <f>IF(G74="MW",1,IF(G74="TuTh",2,IF(G74="S",3,4)))</f>
        <v>1</v>
      </c>
      <c r="S74" s="11">
        <v>32</v>
      </c>
    </row>
    <row r="75" spans="1:19">
      <c r="A75" s="11">
        <v>77</v>
      </c>
      <c r="B75" s="1" t="s">
        <v>111</v>
      </c>
      <c r="C75" s="1" t="s">
        <v>18</v>
      </c>
      <c r="D75" s="2">
        <v>42551</v>
      </c>
      <c r="E75" s="1" t="s">
        <v>112</v>
      </c>
      <c r="F75" s="1"/>
      <c r="G75" s="1" t="s">
        <v>28</v>
      </c>
      <c r="H75" s="1" t="s">
        <v>85</v>
      </c>
      <c r="I75" s="2" t="s">
        <v>22</v>
      </c>
      <c r="J75" s="1" t="s">
        <v>113</v>
      </c>
      <c r="K75" s="28">
        <v>42240</v>
      </c>
      <c r="L75" s="3">
        <v>32</v>
      </c>
      <c r="M75" s="1" t="s">
        <v>36</v>
      </c>
      <c r="N75" s="4" t="s">
        <v>37</v>
      </c>
      <c r="O75" s="25">
        <f>3/15</f>
        <v>0.2</v>
      </c>
      <c r="P75" s="25" t="str">
        <f>CONCATENATE("Math ",B75," [",G75," ",H75,I75," ",J75,"] [",M75,"]")</f>
        <v>Math 016A [MW 10:30 AM- 11:45 AM] [G 211]</v>
      </c>
      <c r="Q75" s="11">
        <f>TIMEVALUE(H75)</f>
        <v>0.4375</v>
      </c>
      <c r="R75" s="11">
        <f>IF(G75="MW",1,IF(G75="TuTh",2,IF(G75="S",3,4)))</f>
        <v>1</v>
      </c>
      <c r="S75" s="11">
        <v>32</v>
      </c>
    </row>
    <row r="76" spans="1:19">
      <c r="A76" s="11">
        <v>4</v>
      </c>
      <c r="B76" s="1" t="s">
        <v>38</v>
      </c>
      <c r="C76" s="1" t="s">
        <v>33</v>
      </c>
      <c r="D76" s="2">
        <v>41856</v>
      </c>
      <c r="E76" s="1" t="s">
        <v>40</v>
      </c>
      <c r="F76" s="1"/>
      <c r="G76" s="1" t="s">
        <v>28</v>
      </c>
      <c r="H76" s="1" t="s">
        <v>34</v>
      </c>
      <c r="I76" s="2" t="s">
        <v>22</v>
      </c>
      <c r="J76" s="1" t="s">
        <v>35</v>
      </c>
      <c r="K76" s="28">
        <v>42240</v>
      </c>
      <c r="L76" s="3">
        <v>32</v>
      </c>
      <c r="M76" s="1" t="s">
        <v>36</v>
      </c>
      <c r="N76" s="4" t="s">
        <v>43</v>
      </c>
      <c r="O76" s="25">
        <f>5/15</f>
        <v>0.33333333333333331</v>
      </c>
      <c r="P76" s="25" t="str">
        <f>CONCATENATE("Math ",B76," [",G76," ",H76,I76," ",J76,"] [",M76,"]")</f>
        <v>Math 003A [MW 01:00 PM- 03:15 PM] [G 211]</v>
      </c>
      <c r="Q76" s="11">
        <f>TIMEVALUE(H76)</f>
        <v>0.54166666666666663</v>
      </c>
      <c r="R76" s="11">
        <f>IF(G76="MW",1,IF(G76="TuTh",2,IF(G76="S",3,4)))</f>
        <v>1</v>
      </c>
      <c r="S76" s="11">
        <v>32</v>
      </c>
    </row>
    <row r="77" spans="1:19">
      <c r="A77" s="11">
        <v>5</v>
      </c>
      <c r="B77" s="1" t="s">
        <v>38</v>
      </c>
      <c r="C77" s="1" t="s">
        <v>44</v>
      </c>
      <c r="D77" s="2">
        <v>41857</v>
      </c>
      <c r="E77" s="1" t="s">
        <v>40</v>
      </c>
      <c r="F77" s="1"/>
      <c r="G77" s="1" t="s">
        <v>28</v>
      </c>
      <c r="H77" s="1" t="s">
        <v>45</v>
      </c>
      <c r="I77" s="2" t="s">
        <v>22</v>
      </c>
      <c r="J77" s="1" t="s">
        <v>46</v>
      </c>
      <c r="K77" s="28">
        <v>42240</v>
      </c>
      <c r="L77" s="3">
        <v>32</v>
      </c>
      <c r="M77" s="1" t="s">
        <v>36</v>
      </c>
      <c r="N77" s="4" t="s">
        <v>43</v>
      </c>
      <c r="O77" s="25">
        <f>5/15</f>
        <v>0.33333333333333331</v>
      </c>
      <c r="P77" s="25" t="str">
        <f>CONCATENATE("Math ",B77," [",G77," ",H77,I77," ",J77,"] [",M77,"]")</f>
        <v>Math 003A [MW 07:00 PM- 09:15 PM] [G 211]</v>
      </c>
      <c r="Q77" s="11">
        <f>TIMEVALUE(H77)</f>
        <v>0.79166666666666663</v>
      </c>
      <c r="R77" s="11">
        <f>IF(G77="MW",1,IF(G77="TuTh",2,IF(G77="S",3,4)))</f>
        <v>1</v>
      </c>
      <c r="S77" s="26">
        <v>12</v>
      </c>
    </row>
    <row r="78" spans="1:19">
      <c r="A78" s="11">
        <v>2</v>
      </c>
      <c r="B78" s="1" t="s">
        <v>26</v>
      </c>
      <c r="C78" s="1" t="s">
        <v>33</v>
      </c>
      <c r="D78" s="2">
        <v>41854</v>
      </c>
      <c r="E78" s="1" t="s">
        <v>27</v>
      </c>
      <c r="F78" s="1"/>
      <c r="G78" s="1" t="s">
        <v>20</v>
      </c>
      <c r="H78" s="1" t="s">
        <v>34</v>
      </c>
      <c r="I78" s="2" t="s">
        <v>22</v>
      </c>
      <c r="J78" s="1" t="s">
        <v>35</v>
      </c>
      <c r="K78" s="28">
        <v>42240</v>
      </c>
      <c r="L78" s="3">
        <v>33</v>
      </c>
      <c r="M78" s="1" t="s">
        <v>36</v>
      </c>
      <c r="N78" s="4" t="s">
        <v>37</v>
      </c>
      <c r="O78" s="25">
        <f>5/15</f>
        <v>0.33333333333333331</v>
      </c>
      <c r="P78" s="25" t="str">
        <f>CONCATENATE("Math ",B78," [",G78," ",H78,I78," ",J78,"] [",M78,"]")</f>
        <v>Math 002 [TuTh 01:00 PM- 03:15 PM] [G 211]</v>
      </c>
      <c r="Q78" s="11">
        <f>TIMEVALUE(H78)</f>
        <v>0.54166666666666663</v>
      </c>
      <c r="R78" s="11">
        <f>IF(G78="MW",1,IF(G78="TuTh",2,IF(G78="S",3,4)))</f>
        <v>2</v>
      </c>
      <c r="S78" s="11">
        <v>33</v>
      </c>
    </row>
    <row r="79" spans="1:19">
      <c r="A79" s="11">
        <v>66</v>
      </c>
      <c r="B79" s="6" t="s">
        <v>175</v>
      </c>
      <c r="C79" s="6" t="s">
        <v>44</v>
      </c>
      <c r="D79" s="7">
        <v>42224</v>
      </c>
      <c r="E79" s="6" t="s">
        <v>176</v>
      </c>
      <c r="F79" s="6"/>
      <c r="G79" s="6" t="s">
        <v>28</v>
      </c>
      <c r="H79" s="6" t="s">
        <v>34</v>
      </c>
      <c r="I79" s="7" t="s">
        <v>22</v>
      </c>
      <c r="J79" s="6" t="s">
        <v>177</v>
      </c>
      <c r="K79" s="29">
        <v>42240</v>
      </c>
      <c r="L79" s="8">
        <v>33</v>
      </c>
      <c r="M79" s="6" t="s">
        <v>47</v>
      </c>
      <c r="N79" s="9" t="s">
        <v>25</v>
      </c>
      <c r="O79" s="25">
        <f>3/15</f>
        <v>0.2</v>
      </c>
      <c r="P79" s="25" t="str">
        <f>CONCATENATE("Math ",B79," [",G79," ",H79,I79," ",J79,"] [",M79,"]")</f>
        <v>Math 250 [MW 01:00 PM- 02:15 PM] [G 246]</v>
      </c>
      <c r="Q79" s="11">
        <f>TIMEVALUE(H79)</f>
        <v>0.54166666666666663</v>
      </c>
      <c r="R79" s="11">
        <f>IF(G79="MW",1,IF(G79="TuTh",2,IF(G79="S",3,4)))</f>
        <v>1</v>
      </c>
      <c r="S79" s="11">
        <v>33</v>
      </c>
    </row>
    <row r="80" spans="1:19">
      <c r="A80" s="11">
        <v>3</v>
      </c>
      <c r="B80" s="6" t="s">
        <v>38</v>
      </c>
      <c r="C80" s="6" t="s">
        <v>18</v>
      </c>
      <c r="D80" s="7">
        <v>41855</v>
      </c>
      <c r="E80" s="6" t="s">
        <v>40</v>
      </c>
      <c r="F80" s="6"/>
      <c r="G80" s="6" t="s">
        <v>20</v>
      </c>
      <c r="H80" s="6" t="s">
        <v>29</v>
      </c>
      <c r="I80" s="7" t="s">
        <v>22</v>
      </c>
      <c r="J80" s="6" t="s">
        <v>30</v>
      </c>
      <c r="K80" s="29">
        <v>42240</v>
      </c>
      <c r="L80" s="8">
        <v>43</v>
      </c>
      <c r="M80" s="6" t="s">
        <v>47</v>
      </c>
      <c r="N80" s="9" t="s">
        <v>48</v>
      </c>
      <c r="O80" s="25">
        <f>5/15</f>
        <v>0.33333333333333331</v>
      </c>
      <c r="P80" s="25" t="str">
        <f>CONCATENATE("Math ",B80," [",G80," ",H80,I80," ",J80,"] [",M80,"]")</f>
        <v>Math 003A [TuTh 08:00 AM- 10:15 AM] [G 246]</v>
      </c>
      <c r="Q80" s="11">
        <f>TIMEVALUE(H80)</f>
        <v>0.33333333333333331</v>
      </c>
      <c r="R80" s="11">
        <f>IF(G80="MW",1,IF(G80="TuTh",2,IF(G80="S",3,4)))</f>
        <v>2</v>
      </c>
      <c r="S80" s="11">
        <v>20</v>
      </c>
    </row>
    <row r="81" spans="1:19">
      <c r="A81" s="11">
        <v>35</v>
      </c>
      <c r="B81" s="6" t="s">
        <v>122</v>
      </c>
      <c r="C81" s="6" t="s">
        <v>93</v>
      </c>
      <c r="D81" s="7">
        <v>41887</v>
      </c>
      <c r="E81" s="6" t="s">
        <v>123</v>
      </c>
      <c r="F81" s="6"/>
      <c r="G81" s="6" t="s">
        <v>97</v>
      </c>
      <c r="H81" s="6" t="s">
        <v>98</v>
      </c>
      <c r="I81" s="7" t="s">
        <v>22</v>
      </c>
      <c r="J81" s="6" t="s">
        <v>138</v>
      </c>
      <c r="K81" s="29">
        <v>42240</v>
      </c>
      <c r="L81" s="8">
        <v>45</v>
      </c>
      <c r="M81" s="6" t="s">
        <v>47</v>
      </c>
      <c r="N81" s="9" t="s">
        <v>139</v>
      </c>
      <c r="O81" s="25">
        <f>5/15</f>
        <v>0.33333333333333331</v>
      </c>
      <c r="P81" s="25" t="str">
        <f>CONCATENATE("Math ",B81," [",G81," ",H81,I81," ",J81,"] [",M81,"]")</f>
        <v>Math 201 [S 09:00 AM- 01:50 PM] [G 246]</v>
      </c>
      <c r="Q81" s="11">
        <f>TIMEVALUE(H81)</f>
        <v>0.375</v>
      </c>
      <c r="R81" s="11">
        <f>IF(G81="MW",1,IF(G81="TuTh",2,IF(G81="S",3,4)))</f>
        <v>3</v>
      </c>
      <c r="S81" s="11">
        <v>24</v>
      </c>
    </row>
    <row r="82" spans="1:19">
      <c r="A82" s="11">
        <v>21</v>
      </c>
      <c r="B82" s="1" t="s">
        <v>73</v>
      </c>
      <c r="C82" s="1" t="s">
        <v>102</v>
      </c>
      <c r="D82" s="2">
        <v>41873</v>
      </c>
      <c r="E82" s="1" t="s">
        <v>75</v>
      </c>
      <c r="F82" s="1" t="s">
        <v>206</v>
      </c>
      <c r="G82" s="1" t="s">
        <v>103</v>
      </c>
      <c r="H82" s="1"/>
      <c r="I82" s="2"/>
      <c r="J82" s="1"/>
      <c r="K82" s="28">
        <v>42240</v>
      </c>
      <c r="L82" s="3">
        <v>40</v>
      </c>
      <c r="M82" s="1" t="s">
        <v>104</v>
      </c>
      <c r="N82" s="4" t="s">
        <v>105</v>
      </c>
      <c r="O82" s="25">
        <f>4/15</f>
        <v>0.26666666666666666</v>
      </c>
      <c r="P82" s="25" t="str">
        <f>CONCATENATE("Math ",B82," [",G82," ",H82,I82," ",J82,"] [",M82,"]")</f>
        <v>Math 013 [  ] [HYBRID]</v>
      </c>
      <c r="R82" s="11">
        <f>IF(G82="MW",1,IF(G82="TuTh",2,IF(G82="S",3,4)))</f>
        <v>4</v>
      </c>
      <c r="S82" s="26">
        <v>16</v>
      </c>
    </row>
    <row r="83" spans="1:19">
      <c r="A83" s="11">
        <v>69</v>
      </c>
      <c r="B83" s="1" t="s">
        <v>146</v>
      </c>
      <c r="C83" s="1" t="s">
        <v>93</v>
      </c>
      <c r="D83" s="2">
        <v>42270</v>
      </c>
      <c r="E83" s="1" t="s">
        <v>147</v>
      </c>
      <c r="F83" s="1"/>
      <c r="G83" s="1" t="s">
        <v>103</v>
      </c>
      <c r="H83" s="1"/>
      <c r="I83" s="2"/>
      <c r="J83" s="1"/>
      <c r="K83" s="28">
        <v>42240</v>
      </c>
      <c r="L83" s="3">
        <v>40</v>
      </c>
      <c r="M83" s="1" t="s">
        <v>104</v>
      </c>
      <c r="N83" s="4" t="s">
        <v>128</v>
      </c>
      <c r="O83" s="25">
        <f>5/15</f>
        <v>0.33333333333333331</v>
      </c>
      <c r="P83" s="25" t="str">
        <f>CONCATENATE("Math ",B83," [",G83," ",H83,I83," ",J83,"] [",M83,"]")</f>
        <v>Math 203 [  ] [HYBRID]</v>
      </c>
      <c r="R83" s="11">
        <f>IF(G83="MW",1,IF(G83="TuTh",2,IF(G83="S",3,4)))</f>
        <v>4</v>
      </c>
      <c r="S83" s="26">
        <v>15</v>
      </c>
    </row>
    <row r="84" spans="1:19">
      <c r="A84" s="11">
        <v>70</v>
      </c>
      <c r="B84" s="6" t="s">
        <v>159</v>
      </c>
      <c r="C84" s="6" t="s">
        <v>18</v>
      </c>
      <c r="D84" s="7">
        <v>42292</v>
      </c>
      <c r="E84" s="6" t="s">
        <v>160</v>
      </c>
      <c r="F84" s="6"/>
      <c r="G84" s="6" t="s">
        <v>20</v>
      </c>
      <c r="H84" s="6" t="s">
        <v>154</v>
      </c>
      <c r="I84" s="7" t="s">
        <v>22</v>
      </c>
      <c r="J84" s="6" t="s">
        <v>35</v>
      </c>
      <c r="K84" s="29">
        <v>42240</v>
      </c>
      <c r="L84" s="8">
        <v>29</v>
      </c>
      <c r="M84" s="6" t="s">
        <v>208</v>
      </c>
      <c r="N84" s="9" t="s">
        <v>158</v>
      </c>
      <c r="O84" s="25">
        <f>3/15</f>
        <v>0.2</v>
      </c>
      <c r="P84" s="25" t="str">
        <f>CONCATENATE("Math ",B84," [",G84," ",H84,I84," ",J84,"] [",M84,"]")</f>
        <v>Math 208 [TuTh 02:00 PM- 03:15 PM] [St Cntr 4th Floor]</v>
      </c>
      <c r="Q84" s="11">
        <f>TIMEVALUE(H84)</f>
        <v>0.58333333333333337</v>
      </c>
      <c r="R84" s="11">
        <f>IF(G84="MW",1,IF(G84="TuTh",2,IF(G84="S",3,4)))</f>
        <v>2</v>
      </c>
      <c r="S84" s="26">
        <v>7</v>
      </c>
    </row>
    <row r="85" spans="1:19">
      <c r="B85" s="1" t="s">
        <v>200</v>
      </c>
      <c r="C85" s="3"/>
      <c r="D85" s="2"/>
      <c r="E85" s="3"/>
      <c r="F85" s="3"/>
      <c r="G85" s="1" t="s">
        <v>28</v>
      </c>
      <c r="H85" s="1" t="s">
        <v>109</v>
      </c>
      <c r="I85" s="5"/>
      <c r="J85" s="1" t="s">
        <v>34</v>
      </c>
      <c r="K85" s="3"/>
      <c r="L85" s="3"/>
      <c r="M85" s="3"/>
      <c r="N85" s="4" t="s">
        <v>150</v>
      </c>
      <c r="O85" s="25">
        <f>4/15*0.8</f>
        <v>0.21333333333333335</v>
      </c>
      <c r="P85" s="25" t="str">
        <f>CONCATENATE("Math ",B85," [",G85," ",H85,I85," ",J85,"] [",M85,"]")</f>
        <v>Math Lab Hr [MW 11:00 AM 01:00 PM] []</v>
      </c>
      <c r="R85" s="11">
        <f>IF(G85="MW",1,IF(G85="TuTh",2,IF(G85="S",3,4)))</f>
        <v>1</v>
      </c>
    </row>
    <row r="86" spans="1:19">
      <c r="B86" s="1" t="s">
        <v>200</v>
      </c>
      <c r="C86" s="3"/>
      <c r="D86" s="2"/>
      <c r="E86" s="3"/>
      <c r="F86" s="3"/>
      <c r="G86" s="1" t="s">
        <v>28</v>
      </c>
      <c r="H86" s="1" t="s">
        <v>94</v>
      </c>
      <c r="I86" s="5"/>
      <c r="J86" s="1" t="s">
        <v>45</v>
      </c>
      <c r="K86" s="3"/>
      <c r="L86" s="3"/>
      <c r="M86" s="3"/>
      <c r="N86" s="4" t="s">
        <v>183</v>
      </c>
      <c r="O86" s="25">
        <f>4/15*0.8</f>
        <v>0.21333333333333335</v>
      </c>
      <c r="P86" s="25" t="str">
        <f>CONCATENATE("Math ",B86," [",G86," ",H86,I86," ",J86,"] [",M86,"]")</f>
        <v>Math Lab Hr [MW 05:00 PM 07:00 PM] []</v>
      </c>
      <c r="R86" s="11">
        <f>IF(G86="MW",1,IF(G86="TuTh",2,IF(G86="S",3,4)))</f>
        <v>1</v>
      </c>
    </row>
    <row r="87" spans="1:19">
      <c r="B87" s="1" t="s">
        <v>200</v>
      </c>
      <c r="C87" s="3"/>
      <c r="D87" s="2"/>
      <c r="E87" s="3"/>
      <c r="F87" s="3"/>
      <c r="G87" s="1" t="s">
        <v>20</v>
      </c>
      <c r="H87" s="1" t="s">
        <v>109</v>
      </c>
      <c r="I87" s="5"/>
      <c r="J87" s="1" t="s">
        <v>34</v>
      </c>
      <c r="K87" s="3"/>
      <c r="L87" s="3"/>
      <c r="M87" s="3"/>
      <c r="N87" s="4" t="s">
        <v>37</v>
      </c>
      <c r="O87" s="25">
        <f>4/15*0.8</f>
        <v>0.21333333333333335</v>
      </c>
      <c r="P87" s="25" t="str">
        <f>CONCATENATE("Math ",B87," [",G87," ",H87,I87," ",J87,"] [",M87,"]")</f>
        <v>Math Lab Hr [TuTh 11:00 AM 01:00 PM] []</v>
      </c>
      <c r="R87" s="11">
        <f>IF(G87="MW",1,IF(G87="TuTh",2,IF(G87="S",3,4)))</f>
        <v>2</v>
      </c>
    </row>
    <row r="88" spans="1:19">
      <c r="B88" s="1" t="s">
        <v>200</v>
      </c>
      <c r="C88" s="3"/>
      <c r="D88" s="2"/>
      <c r="E88" s="3"/>
      <c r="F88" s="3"/>
      <c r="G88" s="1" t="s">
        <v>20</v>
      </c>
      <c r="H88" s="1" t="s">
        <v>94</v>
      </c>
      <c r="I88" s="5"/>
      <c r="J88" s="1" t="s">
        <v>45</v>
      </c>
      <c r="K88" s="3"/>
      <c r="L88" s="3"/>
      <c r="M88" s="3"/>
      <c r="N88" s="4" t="s">
        <v>42</v>
      </c>
      <c r="O88" s="25">
        <f>4/15*0.8</f>
        <v>0.21333333333333335</v>
      </c>
      <c r="P88" s="25" t="str">
        <f>CONCATENATE("Math ",B88," [",G88," ",H88,I88," ",J88,"] [",M88,"]")</f>
        <v>Math Lab Hr [TuTh 05:00 PM 07:00 PM] []</v>
      </c>
      <c r="R88" s="11">
        <f>IF(G88="MW",1,IF(G88="TuTh",2,IF(G88="S",3,4)))</f>
        <v>2</v>
      </c>
    </row>
    <row r="89" spans="1:19">
      <c r="A89" s="11">
        <v>55</v>
      </c>
      <c r="B89" s="1" t="s">
        <v>161</v>
      </c>
      <c r="C89" s="1" t="s">
        <v>162</v>
      </c>
      <c r="D89" s="2" t="s">
        <v>163</v>
      </c>
      <c r="E89" s="1" t="s">
        <v>164</v>
      </c>
      <c r="F89" s="1"/>
      <c r="G89" s="1" t="s">
        <v>103</v>
      </c>
      <c r="H89" s="1"/>
      <c r="I89" s="2"/>
      <c r="J89" s="1"/>
      <c r="K89" s="28">
        <v>42240</v>
      </c>
      <c r="L89" s="3">
        <v>40</v>
      </c>
      <c r="M89" s="1"/>
      <c r="N89" s="4" t="s">
        <v>165</v>
      </c>
      <c r="O89" s="25">
        <v>0.75</v>
      </c>
      <c r="P89" s="25" t="str">
        <f>CONCATENATE("Math ",B89," [",G89," ",H89,I89," ",J89,"] [",M89,"]")</f>
        <v>Math 210A-D [  ] []</v>
      </c>
      <c r="R89" s="11">
        <f>IF(G89="MW",1,IF(G89="TuTh",2,IF(G89="S",3,4)))</f>
        <v>4</v>
      </c>
      <c r="S89" s="11" t="e">
        <v>#N/A</v>
      </c>
    </row>
    <row r="90" spans="1:19">
      <c r="A90" s="11">
        <v>59</v>
      </c>
      <c r="B90" s="1" t="s">
        <v>166</v>
      </c>
      <c r="C90" s="1" t="s">
        <v>162</v>
      </c>
      <c r="D90" s="2" t="s">
        <v>167</v>
      </c>
      <c r="E90" s="1" t="s">
        <v>168</v>
      </c>
      <c r="F90" s="1"/>
      <c r="G90" s="1" t="s">
        <v>103</v>
      </c>
      <c r="H90" s="1"/>
      <c r="I90" s="2"/>
      <c r="J90" s="1"/>
      <c r="K90" s="28">
        <v>42240</v>
      </c>
      <c r="L90" s="3">
        <v>40</v>
      </c>
      <c r="M90" s="1"/>
      <c r="N90" s="4" t="s">
        <v>165</v>
      </c>
      <c r="O90" s="25"/>
      <c r="P90" s="25" t="str">
        <f>CONCATENATE("Math ",B90," [",G90," ",H90,I90," ",J90,"] [",M90,"]")</f>
        <v>Math 211A-D [  ] []</v>
      </c>
      <c r="R90" s="11">
        <f>IF(G90="MW",1,IF(G90="TuTh",2,IF(G90="S",3,4)))</f>
        <v>4</v>
      </c>
      <c r="S90" s="11" t="e">
        <v>#N/A</v>
      </c>
    </row>
    <row r="91" spans="1:19">
      <c r="A91" s="11">
        <v>43</v>
      </c>
      <c r="B91" s="1" t="s">
        <v>169</v>
      </c>
      <c r="C91" s="1" t="s">
        <v>162</v>
      </c>
      <c r="D91" s="2" t="s">
        <v>170</v>
      </c>
      <c r="E91" s="1" t="s">
        <v>171</v>
      </c>
      <c r="F91" s="1"/>
      <c r="G91" s="1" t="s">
        <v>103</v>
      </c>
      <c r="H91" s="1"/>
      <c r="I91" s="2"/>
      <c r="J91" s="1"/>
      <c r="K91" s="28">
        <v>42240</v>
      </c>
      <c r="L91" s="3">
        <v>40</v>
      </c>
      <c r="M91" s="1"/>
      <c r="N91" s="4" t="s">
        <v>165</v>
      </c>
      <c r="O91" s="25"/>
      <c r="P91" s="25" t="str">
        <f>CONCATENATE("Math ",B91," [",G91," ",H91,I91," ",J91,"] [",M91,"]")</f>
        <v>Math 220A-G [  ] []</v>
      </c>
      <c r="R91" s="11">
        <f>IF(G91="MW",1,IF(G91="TuTh",2,IF(G91="S",3,4)))</f>
        <v>4</v>
      </c>
      <c r="S91" s="11" t="e">
        <v>#N/A</v>
      </c>
    </row>
  </sheetData>
  <sortState ref="A7:S91">
    <sortCondition ref="M7:M91"/>
    <sortCondition ref="R7:R91"/>
    <sortCondition ref="Q7:Q91"/>
  </sortState>
  <mergeCells count="4">
    <mergeCell ref="B1:M1"/>
    <mergeCell ref="B2:M2"/>
    <mergeCell ref="B3:M3"/>
    <mergeCell ref="B4:M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 Course</vt:lpstr>
      <vt:lpstr>By Instructor</vt:lpstr>
      <vt:lpstr>By Classroom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Hungwen Chang</dc:creator>
  <cp:lastModifiedBy>Hungwen Chang</cp:lastModifiedBy>
  <dcterms:created xsi:type="dcterms:W3CDTF">2015-08-17T00:00:11Z</dcterms:created>
  <dcterms:modified xsi:type="dcterms:W3CDTF">2015-10-04T20:30:12Z</dcterms:modified>
</cp:coreProperties>
</file>