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80" windowHeight="8835" activeTab="0"/>
  </bookViews>
  <sheets>
    <sheet name="1-way ANOVA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<sst xmlns="http://schemas.openxmlformats.org/spreadsheetml/2006/main" count="69" uniqueCount="50">
  <si>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Prepared by William Lepowsky for the Laney College Math Department</t>
  </si>
  <si>
    <t>Hypothesis Test</t>
  </si>
  <si>
    <t>sample size 1</t>
  </si>
  <si>
    <t>sample size 2</t>
  </si>
  <si>
    <t>sample size 3</t>
  </si>
  <si>
    <t>sample size 4</t>
  </si>
  <si>
    <t>sample mean 1</t>
  </si>
  <si>
    <t>sample mean 2</t>
  </si>
  <si>
    <t>sample mean 3</t>
  </si>
  <si>
    <t>sample mean 4</t>
  </si>
  <si>
    <t>sample 1</t>
  </si>
  <si>
    <t>sample 2</t>
  </si>
  <si>
    <t>sample 3</t>
  </si>
  <si>
    <t>sample 4</t>
  </si>
  <si>
    <t>grand mean</t>
  </si>
  <si>
    <t>total sample size</t>
  </si>
  <si>
    <t>x</t>
  </si>
  <si>
    <t>Total =</t>
  </si>
  <si>
    <t>ANOVA TABLE</t>
  </si>
  <si>
    <t>Source of variation</t>
  </si>
  <si>
    <t>Between groups</t>
  </si>
  <si>
    <t>Within groups</t>
  </si>
  <si>
    <t>Total</t>
  </si>
  <si>
    <t>Sum of squares</t>
  </si>
  <si>
    <t>Degrees of freedom</t>
  </si>
  <si>
    <t>Mean square</t>
  </si>
  <si>
    <t>F-statistic</t>
  </si>
  <si>
    <t>Cut-off value:</t>
  </si>
  <si>
    <t>p-value =</t>
  </si>
  <si>
    <t>1 in</t>
  </si>
  <si>
    <t>►</t>
  </si>
  <si>
    <t>▲</t>
  </si>
  <si>
    <t>▼</t>
  </si>
  <si>
    <t>Compare each sample mean
to the grand mean ►</t>
  </si>
  <si>
    <t>Weight each comparison by
the respective sample size ►</t>
  </si>
  <si>
    <t>Compare the data in each sample to its own mean ►</t>
  </si>
  <si>
    <t>Context:  1-way ANOVA: 2 or more populations, 1 numerical variable</t>
  </si>
  <si>
    <t>SAMPLE 1</t>
  </si>
  <si>
    <t>SAMPLE 2</t>
  </si>
  <si>
    <t>SAMPLE 3</t>
  </si>
  <si>
    <t>SAMPLE 4</t>
  </si>
  <si>
    <t>Null hypothesis: All the population means are equal.</t>
  </si>
  <si>
    <t>sum of squares between groups</t>
  </si>
  <si>
    <t>sum of squares within groups</t>
  </si>
  <si>
    <t>For 2 to 4 samples with between 2 and 100 data values in each sample.</t>
  </si>
  <si>
    <t>Sample SD</t>
  </si>
  <si>
    <r>
      <t>◄</t>
    </r>
    <r>
      <rPr>
        <b/>
        <sz val="10"/>
        <color indexed="10"/>
        <rFont val="Arial"/>
        <family val="2"/>
      </rPr>
      <t xml:space="preserve"> Enter significance level alpha here</t>
    </r>
  </si>
  <si>
    <r>
      <t xml:space="preserve">For each sample, enter two or more data valus in the </t>
    </r>
    <r>
      <rPr>
        <b/>
        <sz val="9"/>
        <color indexed="57"/>
        <rFont val="Arial"/>
        <family val="2"/>
      </rPr>
      <t>green shaded cells</t>
    </r>
  </si>
  <si>
    <t xml:space="preserve">    for the rejection region</t>
  </si>
  <si>
    <t>▀▀▀▀▀▀▀▀▀▀▀▀▀▀▀▀▀▀▀▀▀▀▀▀▀▀▀▀▀▀▀▀▀▀▀▀▀▀▀▀▀▀▀▀▀▀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</si>
</sst>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.##"/>
    <numFmt numFmtId="169" formatCode="0.##############%"/>
    <numFmt numFmtId="170" formatCode="0.000"/>
    <numFmt numFmtId="171" formatCode="0.000%"/>
    <numFmt numFmtId="172" formatCode="0.0%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Cambria"/>
      <family val="1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9"/>
      <color indexed="57"/>
      <name val="Arial"/>
      <family val="2"/>
    </font>
    <font>
      <sz val="10"/>
      <color indexed="22"/>
      <name val="Arial"/>
      <family val="2"/>
    </font>
    <font>
      <sz val="10"/>
      <color indexed="46"/>
      <name val="Arial"/>
      <family val="0"/>
    </font>
    <font>
      <b/>
      <sz val="10"/>
      <color indexed="4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9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17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0" fillId="0" borderId="4" xfId="0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4" borderId="0" xfId="0" applyFill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5" borderId="5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4" fillId="6" borderId="6" xfId="0" applyFont="1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4" fillId="0" borderId="0" xfId="0" applyFont="1" applyFill="1" applyAlignment="1">
      <alignment/>
    </xf>
    <xf numFmtId="0" fontId="4" fillId="6" borderId="8" xfId="0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4" fillId="0" borderId="5" xfId="0" applyFont="1" applyFill="1" applyBorder="1" applyAlignment="1">
      <alignment horizontal="right" vertical="center" wrapText="1"/>
    </xf>
    <xf numFmtId="170" fontId="9" fillId="5" borderId="6" xfId="0" applyNumberFormat="1" applyFont="1" applyFill="1" applyBorder="1" applyAlignment="1">
      <alignment horizontal="center"/>
    </xf>
    <xf numFmtId="170" fontId="1" fillId="5" borderId="6" xfId="0" applyNumberFormat="1" applyFont="1" applyFill="1" applyBorder="1" applyAlignment="1">
      <alignment/>
    </xf>
    <xf numFmtId="170" fontId="9" fillId="5" borderId="7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7" borderId="9" xfId="0" applyFill="1" applyBorder="1" applyAlignment="1">
      <alignment/>
    </xf>
    <xf numFmtId="0" fontId="4" fillId="7" borderId="10" xfId="0" applyFont="1" applyFill="1" applyBorder="1" applyAlignment="1">
      <alignment horizontal="center"/>
    </xf>
    <xf numFmtId="0" fontId="0" fillId="7" borderId="11" xfId="0" applyFill="1" applyBorder="1" applyAlignment="1">
      <alignment/>
    </xf>
    <xf numFmtId="10" fontId="0" fillId="0" borderId="0" xfId="0" applyNumberFormat="1" applyFont="1" applyAlignment="1">
      <alignment horizontal="center" vertical="center"/>
    </xf>
    <xf numFmtId="0" fontId="11" fillId="3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7" borderId="12" xfId="0" applyFont="1" applyFill="1" applyBorder="1" applyAlignment="1">
      <alignment horizontal="right" vertical="center" wrapText="1"/>
    </xf>
    <xf numFmtId="0" fontId="4" fillId="7" borderId="13" xfId="0" applyFont="1" applyFill="1" applyBorder="1" applyAlignment="1">
      <alignment horizontal="right" vertical="center" wrapText="1"/>
    </xf>
    <xf numFmtId="0" fontId="4" fillId="7" borderId="8" xfId="0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 wrapText="1"/>
    </xf>
    <xf numFmtId="0" fontId="4" fillId="0" borderId="0" xfId="0" applyFont="1" applyAlignment="1">
      <alignment horizontal="left"/>
    </xf>
    <xf numFmtId="16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168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8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7" borderId="12" xfId="0" applyFont="1" applyFill="1" applyBorder="1" applyAlignment="1">
      <alignment horizontal="right" wrapText="1"/>
    </xf>
    <xf numFmtId="0" fontId="4" fillId="7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1.png" /><Relationship Id="rId3" Type="http://schemas.openxmlformats.org/officeDocument/2006/relationships/image" Target="../media/image18.png" /><Relationship Id="rId4" Type="http://schemas.openxmlformats.org/officeDocument/2006/relationships/image" Target="../media/image19.png" /><Relationship Id="rId5" Type="http://schemas.openxmlformats.org/officeDocument/2006/relationships/image" Target="../media/image21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image" Target="../media/image1.png" /><Relationship Id="rId10" Type="http://schemas.openxmlformats.org/officeDocument/2006/relationships/image" Target="../media/image9.png" /><Relationship Id="rId11" Type="http://schemas.openxmlformats.org/officeDocument/2006/relationships/image" Target="../media/image25.png" /><Relationship Id="rId12" Type="http://schemas.openxmlformats.org/officeDocument/2006/relationships/image" Target="../media/image26.png" /><Relationship Id="rId13" Type="http://schemas.openxmlformats.org/officeDocument/2006/relationships/image" Target="../media/image27.png" /><Relationship Id="rId14" Type="http://schemas.openxmlformats.org/officeDocument/2006/relationships/image" Target="../media/image28.png" /><Relationship Id="rId15" Type="http://schemas.openxmlformats.org/officeDocument/2006/relationships/image" Target="../media/image22.png" /><Relationship Id="rId16" Type="http://schemas.openxmlformats.org/officeDocument/2006/relationships/image" Target="../media/image20.png" /><Relationship Id="rId17" Type="http://schemas.openxmlformats.org/officeDocument/2006/relationships/image" Target="../media/image16.png" /><Relationship Id="rId18" Type="http://schemas.openxmlformats.org/officeDocument/2006/relationships/image" Target="../media/image15.png" /><Relationship Id="rId19" Type="http://schemas.openxmlformats.org/officeDocument/2006/relationships/image" Target="../media/image5.png" /><Relationship Id="rId20" Type="http://schemas.openxmlformats.org/officeDocument/2006/relationships/image" Target="../media/image6.png" /><Relationship Id="rId21" Type="http://schemas.openxmlformats.org/officeDocument/2006/relationships/image" Target="../media/image7.png" /><Relationship Id="rId22" Type="http://schemas.openxmlformats.org/officeDocument/2006/relationships/image" Target="../media/image8.png" /><Relationship Id="rId23" Type="http://schemas.openxmlformats.org/officeDocument/2006/relationships/image" Target="../media/image10.png" /><Relationship Id="rId24" Type="http://schemas.openxmlformats.org/officeDocument/2006/relationships/image" Target="../media/image23.png" /><Relationship Id="rId25" Type="http://schemas.openxmlformats.org/officeDocument/2006/relationships/image" Target="../media/image12.png" /><Relationship Id="rId26" Type="http://schemas.openxmlformats.org/officeDocument/2006/relationships/image" Target="../media/image13.png" /><Relationship Id="rId27" Type="http://schemas.openxmlformats.org/officeDocument/2006/relationships/image" Target="../media/image14.png" /><Relationship Id="rId28" Type="http://schemas.openxmlformats.org/officeDocument/2006/relationships/image" Target="../media/image2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24</xdr:row>
      <xdr:rowOff>0</xdr:rowOff>
    </xdr:from>
    <xdr:to>
      <xdr:col>6</xdr:col>
      <xdr:colOff>85725</xdr:colOff>
      <xdr:row>25</xdr:row>
      <xdr:rowOff>9525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3533775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27</xdr:row>
      <xdr:rowOff>9525</xdr:rowOff>
    </xdr:from>
    <xdr:to>
      <xdr:col>6</xdr:col>
      <xdr:colOff>19050</xdr:colOff>
      <xdr:row>28</xdr:row>
      <xdr:rowOff>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76450" y="40290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9</xdr:col>
      <xdr:colOff>47625</xdr:colOff>
      <xdr:row>25</xdr:row>
      <xdr:rowOff>9525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90925" y="3533775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47625</xdr:colOff>
      <xdr:row>25</xdr:row>
      <xdr:rowOff>9525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53025" y="3533775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24</xdr:row>
      <xdr:rowOff>0</xdr:rowOff>
    </xdr:from>
    <xdr:to>
      <xdr:col>15</xdr:col>
      <xdr:colOff>47625</xdr:colOff>
      <xdr:row>25</xdr:row>
      <xdr:rowOff>9525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15125" y="3533775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27</xdr:row>
      <xdr:rowOff>0</xdr:rowOff>
    </xdr:from>
    <xdr:to>
      <xdr:col>9</xdr:col>
      <xdr:colOff>19050</xdr:colOff>
      <xdr:row>27</xdr:row>
      <xdr:rowOff>171450</xdr:rowOff>
    </xdr:to>
    <xdr:pic>
      <xdr:nvPicPr>
        <xdr:cNvPr id="6" name="Picture 50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38550" y="40195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27</xdr:row>
      <xdr:rowOff>0</xdr:rowOff>
    </xdr:from>
    <xdr:to>
      <xdr:col>11</xdr:col>
      <xdr:colOff>600075</xdr:colOff>
      <xdr:row>27</xdr:row>
      <xdr:rowOff>171450</xdr:rowOff>
    </xdr:to>
    <xdr:pic>
      <xdr:nvPicPr>
        <xdr:cNvPr id="7" name="Picture 51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72075" y="40195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27</xdr:row>
      <xdr:rowOff>0</xdr:rowOff>
    </xdr:from>
    <xdr:to>
      <xdr:col>15</xdr:col>
      <xdr:colOff>0</xdr:colOff>
      <xdr:row>27</xdr:row>
      <xdr:rowOff>171450</xdr:rowOff>
    </xdr:to>
    <xdr:pic>
      <xdr:nvPicPr>
        <xdr:cNvPr id="8" name="Picture 52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43700" y="40195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13</xdr:row>
      <xdr:rowOff>142875</xdr:rowOff>
    </xdr:from>
    <xdr:to>
      <xdr:col>6</xdr:col>
      <xdr:colOff>28575</xdr:colOff>
      <xdr:row>14</xdr:row>
      <xdr:rowOff>152400</xdr:rowOff>
    </xdr:to>
    <xdr:pic>
      <xdr:nvPicPr>
        <xdr:cNvPr id="9" name="Picture 53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2171700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647700</xdr:colOff>
      <xdr:row>13</xdr:row>
      <xdr:rowOff>152400</xdr:rowOff>
    </xdr:from>
    <xdr:to>
      <xdr:col>9</xdr:col>
      <xdr:colOff>38100</xdr:colOff>
      <xdr:row>15</xdr:row>
      <xdr:rowOff>0</xdr:rowOff>
    </xdr:to>
    <xdr:pic>
      <xdr:nvPicPr>
        <xdr:cNvPr id="10" name="Picture 54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81400" y="2181225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14</xdr:row>
      <xdr:rowOff>0</xdr:rowOff>
    </xdr:from>
    <xdr:to>
      <xdr:col>12</xdr:col>
      <xdr:colOff>57150</xdr:colOff>
      <xdr:row>15</xdr:row>
      <xdr:rowOff>9525</xdr:rowOff>
    </xdr:to>
    <xdr:pic>
      <xdr:nvPicPr>
        <xdr:cNvPr id="11" name="Picture 55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62550" y="2190750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152400</xdr:rowOff>
    </xdr:from>
    <xdr:to>
      <xdr:col>15</xdr:col>
      <xdr:colOff>47625</xdr:colOff>
      <xdr:row>15</xdr:row>
      <xdr:rowOff>0</xdr:rowOff>
    </xdr:to>
    <xdr:pic>
      <xdr:nvPicPr>
        <xdr:cNvPr id="12" name="Picture 56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15125" y="2181225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152400</xdr:colOff>
      <xdr:row>24</xdr:row>
      <xdr:rowOff>0</xdr:rowOff>
    </xdr:from>
    <xdr:to>
      <xdr:col>18</xdr:col>
      <xdr:colOff>400050</xdr:colOff>
      <xdr:row>25</xdr:row>
      <xdr:rowOff>0</xdr:rowOff>
    </xdr:to>
    <xdr:pic>
      <xdr:nvPicPr>
        <xdr:cNvPr id="13" name="Picture 61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43900" y="353377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17</xdr:row>
      <xdr:rowOff>76200</xdr:rowOff>
    </xdr:from>
    <xdr:to>
      <xdr:col>18</xdr:col>
      <xdr:colOff>371475</xdr:colOff>
      <xdr:row>18</xdr:row>
      <xdr:rowOff>152400</xdr:rowOff>
    </xdr:to>
    <xdr:pic>
      <xdr:nvPicPr>
        <xdr:cNvPr id="14" name="Picture 62"/>
        <xdr:cNvPicPr preferRelativeResize="1">
          <a:picLocks noChangeAspect="1"/>
        </xdr:cNvPicPr>
      </xdr:nvPicPr>
      <xdr:blipFill>
        <a:blip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53425" y="2676525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523875</xdr:colOff>
      <xdr:row>17</xdr:row>
      <xdr:rowOff>57150</xdr:rowOff>
    </xdr:from>
    <xdr:to>
      <xdr:col>15</xdr:col>
      <xdr:colOff>57150</xdr:colOff>
      <xdr:row>18</xdr:row>
      <xdr:rowOff>142875</xdr:rowOff>
    </xdr:to>
    <xdr:pic>
      <xdr:nvPicPr>
        <xdr:cNvPr id="15" name="Picture 67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81775" y="265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523875</xdr:colOff>
      <xdr:row>17</xdr:row>
      <xdr:rowOff>57150</xdr:rowOff>
    </xdr:from>
    <xdr:to>
      <xdr:col>12</xdr:col>
      <xdr:colOff>57150</xdr:colOff>
      <xdr:row>18</xdr:row>
      <xdr:rowOff>142875</xdr:rowOff>
    </xdr:to>
    <xdr:pic>
      <xdr:nvPicPr>
        <xdr:cNvPr id="16" name="Picture 68"/>
        <xdr:cNvPicPr preferRelativeResize="1">
          <a:picLocks noChangeAspect="1"/>
        </xdr:cNvPicPr>
      </xdr:nvPicPr>
      <xdr:blipFill>
        <a:blip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19675" y="265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17</xdr:row>
      <xdr:rowOff>76200</xdr:rowOff>
    </xdr:from>
    <xdr:to>
      <xdr:col>9</xdr:col>
      <xdr:colOff>66675</xdr:colOff>
      <xdr:row>19</xdr:row>
      <xdr:rowOff>0</xdr:rowOff>
    </xdr:to>
    <xdr:pic>
      <xdr:nvPicPr>
        <xdr:cNvPr id="17" name="Picture 69"/>
        <xdr:cNvPicPr preferRelativeResize="1">
          <a:picLocks noChangeAspect="1"/>
        </xdr:cNvPicPr>
      </xdr:nvPicPr>
      <xdr:blipFill>
        <a:blip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67100" y="267652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638175</xdr:colOff>
      <xdr:row>17</xdr:row>
      <xdr:rowOff>66675</xdr:rowOff>
    </xdr:from>
    <xdr:to>
      <xdr:col>6</xdr:col>
      <xdr:colOff>161925</xdr:colOff>
      <xdr:row>18</xdr:row>
      <xdr:rowOff>152400</xdr:rowOff>
    </xdr:to>
    <xdr:pic>
      <xdr:nvPicPr>
        <xdr:cNvPr id="18" name="Picture 70"/>
        <xdr:cNvPicPr preferRelativeResize="1">
          <a:picLocks noChangeAspect="1"/>
        </xdr:cNvPicPr>
      </xdr:nvPicPr>
      <xdr:blipFill>
        <a:blip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2667000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10</xdr:row>
      <xdr:rowOff>161925</xdr:rowOff>
    </xdr:from>
    <xdr:to>
      <xdr:col>5</xdr:col>
      <xdr:colOff>381000</xdr:colOff>
      <xdr:row>11</xdr:row>
      <xdr:rowOff>152400</xdr:rowOff>
    </xdr:to>
    <xdr:pic>
      <xdr:nvPicPr>
        <xdr:cNvPr id="19" name="Picture 72"/>
        <xdr:cNvPicPr preferRelativeResize="1">
          <a:picLocks noChangeAspect="1"/>
        </xdr:cNvPicPr>
      </xdr:nvPicPr>
      <xdr:blipFill>
        <a:blip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76475" y="16954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257175</xdr:colOff>
      <xdr:row>11</xdr:row>
      <xdr:rowOff>9525</xdr:rowOff>
    </xdr:from>
    <xdr:to>
      <xdr:col>8</xdr:col>
      <xdr:colOff>390525</xdr:colOff>
      <xdr:row>12</xdr:row>
      <xdr:rowOff>9525</xdr:rowOff>
    </xdr:to>
    <xdr:pic>
      <xdr:nvPicPr>
        <xdr:cNvPr id="20" name="Picture 73"/>
        <xdr:cNvPicPr preferRelativeResize="1">
          <a:picLocks noChangeAspect="1"/>
        </xdr:cNvPicPr>
      </xdr:nvPicPr>
      <xdr:blipFill>
        <a:blip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48100" y="1714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11</xdr:row>
      <xdr:rowOff>9525</xdr:rowOff>
    </xdr:from>
    <xdr:to>
      <xdr:col>11</xdr:col>
      <xdr:colOff>390525</xdr:colOff>
      <xdr:row>12</xdr:row>
      <xdr:rowOff>9525</xdr:rowOff>
    </xdr:to>
    <xdr:pic>
      <xdr:nvPicPr>
        <xdr:cNvPr id="21" name="Picture 74"/>
        <xdr:cNvPicPr preferRelativeResize="1">
          <a:picLocks noChangeAspect="1"/>
        </xdr:cNvPicPr>
      </xdr:nvPicPr>
      <xdr:blipFill>
        <a:blip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10200" y="1714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238125</xdr:colOff>
      <xdr:row>11</xdr:row>
      <xdr:rowOff>9525</xdr:rowOff>
    </xdr:from>
    <xdr:to>
      <xdr:col>14</xdr:col>
      <xdr:colOff>371475</xdr:colOff>
      <xdr:row>12</xdr:row>
      <xdr:rowOff>9525</xdr:rowOff>
    </xdr:to>
    <xdr:pic>
      <xdr:nvPicPr>
        <xdr:cNvPr id="22" name="Picture 75"/>
        <xdr:cNvPicPr preferRelativeResize="1">
          <a:picLocks noChangeAspect="1"/>
        </xdr:cNvPicPr>
      </xdr:nvPicPr>
      <xdr:blipFill>
        <a:blip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53250" y="1714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10</xdr:row>
      <xdr:rowOff>161925</xdr:rowOff>
    </xdr:from>
    <xdr:to>
      <xdr:col>2</xdr:col>
      <xdr:colOff>333375</xdr:colOff>
      <xdr:row>11</xdr:row>
      <xdr:rowOff>152400</xdr:rowOff>
    </xdr:to>
    <xdr:pic>
      <xdr:nvPicPr>
        <xdr:cNvPr id="23" name="Picture 76"/>
        <xdr:cNvPicPr preferRelativeResize="1">
          <a:picLocks noChangeAspect="1"/>
        </xdr:cNvPicPr>
      </xdr:nvPicPr>
      <xdr:blipFill>
        <a:blip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6954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8</xdr:row>
      <xdr:rowOff>0</xdr:rowOff>
    </xdr:from>
    <xdr:to>
      <xdr:col>5</xdr:col>
      <xdr:colOff>390525</xdr:colOff>
      <xdr:row>9</xdr:row>
      <xdr:rowOff>0</xdr:rowOff>
    </xdr:to>
    <xdr:pic>
      <xdr:nvPicPr>
        <xdr:cNvPr id="24" name="Picture 80"/>
        <xdr:cNvPicPr preferRelativeResize="1">
          <a:picLocks noChangeAspect="1"/>
        </xdr:cNvPicPr>
      </xdr:nvPicPr>
      <xdr:blipFill>
        <a:blip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76475" y="11906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228600</xdr:colOff>
      <xdr:row>8</xdr:row>
      <xdr:rowOff>9525</xdr:rowOff>
    </xdr:from>
    <xdr:to>
      <xdr:col>8</xdr:col>
      <xdr:colOff>371475</xdr:colOff>
      <xdr:row>9</xdr:row>
      <xdr:rowOff>9525</xdr:rowOff>
    </xdr:to>
    <xdr:pic>
      <xdr:nvPicPr>
        <xdr:cNvPr id="25" name="Picture 81"/>
        <xdr:cNvPicPr preferRelativeResize="1">
          <a:picLocks noChangeAspect="1"/>
        </xdr:cNvPicPr>
      </xdr:nvPicPr>
      <xdr:blipFill>
        <a:blip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9525" y="12001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228600</xdr:colOff>
      <xdr:row>8</xdr:row>
      <xdr:rowOff>19050</xdr:rowOff>
    </xdr:from>
    <xdr:to>
      <xdr:col>11</xdr:col>
      <xdr:colOff>371475</xdr:colOff>
      <xdr:row>9</xdr:row>
      <xdr:rowOff>19050</xdr:rowOff>
    </xdr:to>
    <xdr:pic>
      <xdr:nvPicPr>
        <xdr:cNvPr id="26" name="Picture 82"/>
        <xdr:cNvPicPr preferRelativeResize="1">
          <a:picLocks noChangeAspect="1"/>
        </xdr:cNvPicPr>
      </xdr:nvPicPr>
      <xdr:blipFill>
        <a:blip r:embed="rId2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81625" y="12096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8</xdr:row>
      <xdr:rowOff>0</xdr:rowOff>
    </xdr:from>
    <xdr:to>
      <xdr:col>14</xdr:col>
      <xdr:colOff>371475</xdr:colOff>
      <xdr:row>9</xdr:row>
      <xdr:rowOff>0</xdr:rowOff>
    </xdr:to>
    <xdr:pic>
      <xdr:nvPicPr>
        <xdr:cNvPr id="27" name="Picture 83"/>
        <xdr:cNvPicPr preferRelativeResize="1">
          <a:picLocks noChangeAspect="1"/>
        </xdr:cNvPicPr>
      </xdr:nvPicPr>
      <xdr:blipFill>
        <a:blip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43725" y="11906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7</xdr:row>
      <xdr:rowOff>152400</xdr:rowOff>
    </xdr:from>
    <xdr:to>
      <xdr:col>2</xdr:col>
      <xdr:colOff>361950</xdr:colOff>
      <xdr:row>8</xdr:row>
      <xdr:rowOff>152400</xdr:rowOff>
    </xdr:to>
    <xdr:pic>
      <xdr:nvPicPr>
        <xdr:cNvPr id="28" name="Picture 85"/>
        <xdr:cNvPicPr preferRelativeResize="1">
          <a:picLocks noChangeAspect="1"/>
        </xdr:cNvPicPr>
      </xdr:nvPicPr>
      <xdr:blipFill>
        <a:blip r:embed="rId2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5825" y="11811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29"/>
  <sheetViews>
    <sheetView showGridLines="0" showRowColHeaders="0" tabSelected="1" workbookViewId="0" topLeftCell="A1">
      <selection activeCell="M29" sqref="M29:M30"/>
    </sheetView>
  </sheetViews>
  <sheetFormatPr defaultColWidth="9.140625" defaultRowHeight="12.75"/>
  <cols>
    <col min="1" max="1" width="0.9921875" style="0" customWidth="1"/>
    <col min="3" max="3" width="7.7109375" style="0" customWidth="1"/>
    <col min="4" max="4" width="2.7109375" style="0" customWidth="1"/>
    <col min="5" max="5" width="9.8515625" style="0" customWidth="1"/>
    <col min="7" max="7" width="4.421875" style="0" customWidth="1"/>
    <col min="8" max="8" width="9.8515625" style="0" customWidth="1"/>
    <col min="10" max="10" width="4.421875" style="0" customWidth="1"/>
    <col min="11" max="11" width="9.8515625" style="0" customWidth="1"/>
    <col min="13" max="13" width="4.421875" style="0" customWidth="1"/>
    <col min="14" max="14" width="9.8515625" style="0" customWidth="1"/>
    <col min="16" max="16" width="2.421875" style="0" customWidth="1"/>
    <col min="17" max="17" width="1.421875" style="0" customWidth="1"/>
    <col min="20" max="20" width="10.140625" style="0" customWidth="1"/>
    <col min="21" max="21" width="11.00390625" style="0" customWidth="1"/>
    <col min="24" max="24" width="1.28515625" style="0" customWidth="1"/>
  </cols>
  <sheetData>
    <row r="1" spans="2:24" ht="15.75">
      <c r="B1" s="1" t="s">
        <v>36</v>
      </c>
      <c r="C1" s="1"/>
      <c r="D1" s="1"/>
      <c r="F1" s="2"/>
      <c r="G1" s="2"/>
      <c r="H1" s="2"/>
      <c r="I1" s="2"/>
      <c r="J1" s="2"/>
      <c r="K1" s="2"/>
      <c r="M1" s="2"/>
      <c r="N1" s="3" t="s">
        <v>0</v>
      </c>
      <c r="O1" s="2"/>
      <c r="P1" s="2"/>
      <c r="Q1" s="2"/>
      <c r="S1" s="3"/>
      <c r="X1" s="29"/>
    </row>
    <row r="2" spans="2:24" ht="6" customHeight="1">
      <c r="B2" s="1"/>
      <c r="C2" s="84" t="s">
        <v>44</v>
      </c>
      <c r="D2" s="84"/>
      <c r="E2" s="84"/>
      <c r="F2" s="84"/>
      <c r="G2" s="84"/>
      <c r="H2" s="84"/>
      <c r="I2" s="84"/>
      <c r="J2" s="84"/>
      <c r="K2" s="84"/>
      <c r="L2" s="44"/>
      <c r="M2" s="2"/>
      <c r="N2" s="3"/>
      <c r="O2" s="2"/>
      <c r="P2" s="2"/>
      <c r="Q2" s="2"/>
      <c r="S2" s="3"/>
      <c r="X2" s="29"/>
    </row>
    <row r="3" spans="3:24" ht="6" customHeight="1" thickBot="1">
      <c r="C3" s="84"/>
      <c r="D3" s="84"/>
      <c r="E3" s="84"/>
      <c r="F3" s="84"/>
      <c r="G3" s="84"/>
      <c r="H3" s="84"/>
      <c r="I3" s="84"/>
      <c r="J3" s="84"/>
      <c r="K3" s="84"/>
      <c r="L3" s="44"/>
      <c r="Q3" s="28"/>
      <c r="R3" s="28"/>
      <c r="S3" s="28"/>
      <c r="T3" s="28"/>
      <c r="U3" s="28"/>
      <c r="V3" s="28"/>
      <c r="W3" s="28"/>
      <c r="X3" s="28"/>
    </row>
    <row r="4" spans="17:24" ht="14.25" thickBot="1" thickTop="1">
      <c r="Q4" s="28"/>
      <c r="R4" s="90" t="s">
        <v>18</v>
      </c>
      <c r="S4" s="91"/>
      <c r="T4" s="88" t="s">
        <v>23</v>
      </c>
      <c r="U4" s="88" t="s">
        <v>24</v>
      </c>
      <c r="V4" s="88" t="s">
        <v>25</v>
      </c>
      <c r="W4" s="4"/>
      <c r="X4" s="28"/>
    </row>
    <row r="5" spans="3:24" ht="13.5" thickTop="1">
      <c r="C5" s="4" t="s">
        <v>1</v>
      </c>
      <c r="D5" s="4"/>
      <c r="F5" s="6"/>
      <c r="G5" s="6"/>
      <c r="Q5" s="28"/>
      <c r="R5" s="20" t="s">
        <v>19</v>
      </c>
      <c r="S5" s="21"/>
      <c r="T5" s="89"/>
      <c r="U5" s="89"/>
      <c r="V5" s="89"/>
      <c r="W5" s="20" t="s">
        <v>26</v>
      </c>
      <c r="X5" s="28"/>
    </row>
    <row r="6" spans="3:24" ht="12.75">
      <c r="C6" s="4"/>
      <c r="D6" s="4"/>
      <c r="E6" s="5" t="s">
        <v>41</v>
      </c>
      <c r="Q6" s="28"/>
      <c r="R6" s="9" t="s">
        <v>20</v>
      </c>
      <c r="T6" s="11">
        <f>S20</f>
        <v>84</v>
      </c>
      <c r="U6" s="11">
        <f>COUNT(F10,I10,L10,O10)-1</f>
        <v>2</v>
      </c>
      <c r="V6" s="11">
        <f>T6/U6</f>
        <v>42</v>
      </c>
      <c r="W6" s="24">
        <f>V6/V7</f>
        <v>5.7272727272727275</v>
      </c>
      <c r="X6" s="28"/>
    </row>
    <row r="7" spans="17:24" ht="12.75">
      <c r="Q7" s="28"/>
      <c r="R7" s="9" t="s">
        <v>21</v>
      </c>
      <c r="T7" s="11">
        <f>S26</f>
        <v>66</v>
      </c>
      <c r="U7" s="11">
        <f>U8-U6</f>
        <v>9</v>
      </c>
      <c r="V7" s="11">
        <f>T7/U7</f>
        <v>7.333333333333333</v>
      </c>
      <c r="W7" s="11"/>
      <c r="X7" s="28"/>
    </row>
    <row r="8" spans="2:24" ht="12.75">
      <c r="B8" s="80" t="s">
        <v>15</v>
      </c>
      <c r="C8" s="66"/>
      <c r="E8" s="77" t="s">
        <v>37</v>
      </c>
      <c r="F8" s="78"/>
      <c r="H8" s="77" t="s">
        <v>38</v>
      </c>
      <c r="I8" s="78"/>
      <c r="K8" s="77" t="s">
        <v>39</v>
      </c>
      <c r="L8" s="78"/>
      <c r="N8" s="77" t="s">
        <v>40</v>
      </c>
      <c r="O8" s="78"/>
      <c r="Q8" s="28"/>
      <c r="R8" s="9" t="s">
        <v>22</v>
      </c>
      <c r="T8" s="19">
        <f>T6+T7</f>
        <v>150</v>
      </c>
      <c r="U8" s="19">
        <f>C10-1</f>
        <v>11</v>
      </c>
      <c r="V8" s="11"/>
      <c r="W8" s="11"/>
      <c r="X8" s="28"/>
    </row>
    <row r="9" spans="2:24" ht="12.75" customHeight="1" thickBot="1">
      <c r="B9" s="81"/>
      <c r="C9" s="68"/>
      <c r="E9" s="94" t="s">
        <v>2</v>
      </c>
      <c r="H9" s="93" t="s">
        <v>3</v>
      </c>
      <c r="K9" s="93" t="s">
        <v>4</v>
      </c>
      <c r="N9" s="93" t="s">
        <v>5</v>
      </c>
      <c r="Q9" s="70" t="s">
        <v>49</v>
      </c>
      <c r="R9" s="72"/>
      <c r="S9" s="73"/>
      <c r="T9" s="73"/>
      <c r="U9" s="74"/>
      <c r="V9" s="73"/>
      <c r="W9" s="73"/>
      <c r="X9" s="28"/>
    </row>
    <row r="10" spans="2:24" ht="14.25" thickBot="1" thickTop="1">
      <c r="B10" s="82"/>
      <c r="C10" s="67">
        <f>SUM(F10:P10)</f>
        <v>12</v>
      </c>
      <c r="E10" s="93"/>
      <c r="F10" s="10">
        <f>IF(COUNT(E29:E128)=0,"blank",COUNT(E29:E128))</f>
        <v>3</v>
      </c>
      <c r="H10" s="93"/>
      <c r="I10" s="10">
        <f>IF(COUNT(H29:H128)=0,"blank",COUNT(H29:H128))</f>
        <v>5</v>
      </c>
      <c r="K10" s="93"/>
      <c r="L10" s="10">
        <f>IF(COUNT(K29:K128)=0,"blank",COUNT(K29:K128))</f>
        <v>4</v>
      </c>
      <c r="N10" s="93"/>
      <c r="O10" s="10" t="str">
        <f>IF(COUNT(N29:N128)=0,"blank",COUNT(N29:N128))</f>
        <v>blank</v>
      </c>
      <c r="Q10" s="75"/>
      <c r="S10" s="8">
        <v>0.05</v>
      </c>
      <c r="T10" s="65" t="s">
        <v>46</v>
      </c>
      <c r="X10" s="75"/>
    </row>
    <row r="11" spans="2:24" ht="13.5" thickTop="1">
      <c r="B11" s="7"/>
      <c r="E11" s="7"/>
      <c r="H11" s="7"/>
      <c r="K11" s="7"/>
      <c r="N11" s="7"/>
      <c r="Q11" s="75"/>
      <c r="X11" s="75"/>
    </row>
    <row r="12" spans="2:24" ht="12.75" customHeight="1">
      <c r="B12" s="95" t="s">
        <v>14</v>
      </c>
      <c r="C12" s="66"/>
      <c r="E12" s="93" t="s">
        <v>6</v>
      </c>
      <c r="H12" s="93" t="s">
        <v>7</v>
      </c>
      <c r="K12" s="93" t="s">
        <v>8</v>
      </c>
      <c r="N12" s="93" t="s">
        <v>9</v>
      </c>
      <c r="Q12" s="75"/>
      <c r="S12" s="23" t="s">
        <v>27</v>
      </c>
      <c r="T12" s="27">
        <f>FINV(S10,U6,U7)</f>
        <v>4.256494729142561</v>
      </c>
      <c r="U12" s="83" t="str">
        <f>" = F-distribution cut-off value"</f>
        <v> = F-distribution cut-off value</v>
      </c>
      <c r="V12" s="83"/>
      <c r="W12" s="83"/>
      <c r="X12" s="75"/>
    </row>
    <row r="13" spans="2:24" ht="12.75">
      <c r="B13" s="96"/>
      <c r="C13" s="67">
        <f>(SUM(E29:E128)+SUM(H29:H128)+SUM(K29:K128)+SUM(N29:N128))/C10</f>
        <v>24</v>
      </c>
      <c r="E13" s="93"/>
      <c r="F13" s="10">
        <f>IF(F10="blank","blank",AVERAGE(E29:E128))</f>
        <v>20</v>
      </c>
      <c r="H13" s="93"/>
      <c r="I13" s="10">
        <f>IF(I10="blank","blank",AVERAGE(H29:H128))</f>
        <v>24</v>
      </c>
      <c r="K13" s="93"/>
      <c r="L13" s="10">
        <f>IF(L10="blank","blank",AVERAGE(K29:K128))</f>
        <v>27</v>
      </c>
      <c r="N13" s="93"/>
      <c r="O13" s="10" t="str">
        <f>IF(O10="blank","blank",AVERAGE(N29:N128))</f>
        <v>blank</v>
      </c>
      <c r="Q13" s="75"/>
      <c r="U13" s="83" t="s">
        <v>48</v>
      </c>
      <c r="V13" s="83"/>
      <c r="W13" s="83"/>
      <c r="X13" s="75"/>
    </row>
    <row r="14" spans="5:24" ht="12.75">
      <c r="E14" s="12"/>
      <c r="F14" s="34" t="s">
        <v>32</v>
      </c>
      <c r="H14" s="12"/>
      <c r="I14" s="34" t="s">
        <v>32</v>
      </c>
      <c r="K14" s="12"/>
      <c r="L14" s="34" t="s">
        <v>32</v>
      </c>
      <c r="N14" s="12"/>
      <c r="O14" s="34" t="s">
        <v>32</v>
      </c>
      <c r="Q14" s="75"/>
      <c r="T14" s="15"/>
      <c r="X14" s="75"/>
    </row>
    <row r="15" spans="2:30" ht="12.75">
      <c r="B15" s="79" t="s">
        <v>33</v>
      </c>
      <c r="C15" s="79"/>
      <c r="D15" s="79"/>
      <c r="E15" s="79"/>
      <c r="H15" s="13"/>
      <c r="K15" s="13"/>
      <c r="N15" s="13"/>
      <c r="O15" s="10"/>
      <c r="Q15" s="75"/>
      <c r="S15" s="23" t="s">
        <v>28</v>
      </c>
      <c r="T15" s="69">
        <f>FDIST(W6,U6,U7)</f>
        <v>0.024862056221087517</v>
      </c>
      <c r="U15" s="11" t="str">
        <f>"="</f>
        <v>=</v>
      </c>
      <c r="V15" s="11" t="s">
        <v>29</v>
      </c>
      <c r="W15" s="87">
        <f>IF(T15=0,"more than a billion -- in other words, the p-value is less than 1 in a billion",IF(ROUND(1/T15,1)=1,ROUND(1/T15,2),IF(T15&lt;1/1000000000,"more than a billion -- in other words, the p-value is less than 1 in a billion",IF((1/T15)&gt;=10000,INT((1/T15)/10^(INT(LOG((1/T15),10))-2))*10^(INT(LOG((1/T15),10))-2),IF((1/T15)&gt;=100,ROUND((1/T15),0),ROUND((1/T15),1))))))</f>
        <v>40.2</v>
      </c>
      <c r="X15" s="87"/>
      <c r="Y15" s="87"/>
      <c r="Z15" s="87"/>
      <c r="AA15" s="87"/>
      <c r="AB15" s="87"/>
      <c r="AC15" s="87"/>
      <c r="AD15" s="87"/>
    </row>
    <row r="16" spans="2:24" ht="12.75">
      <c r="B16" s="79"/>
      <c r="C16" s="79"/>
      <c r="D16" s="79"/>
      <c r="E16" s="79"/>
      <c r="F16" s="10">
        <f>IF(F10="blank","blank",(F13-$C13)^2)</f>
        <v>16</v>
      </c>
      <c r="H16" s="13"/>
      <c r="I16" s="10">
        <f>IF(I10="blank","blank",(I13-$C13)^2)</f>
        <v>0</v>
      </c>
      <c r="K16" s="13"/>
      <c r="L16" s="10">
        <f>IF(L10="blank","blank",(L13-$C13)^2)</f>
        <v>9</v>
      </c>
      <c r="N16" s="13"/>
      <c r="O16" s="10" t="str">
        <f>IF(O10="blank","blank",(O13-$C13)^2)</f>
        <v>blank</v>
      </c>
      <c r="Q16" s="75"/>
      <c r="R16" s="30"/>
      <c r="S16" s="30"/>
      <c r="T16" s="31"/>
      <c r="U16" s="32">
        <f>IF(T15=0,"",IF(T15&lt;0.01,"=",""))</f>
      </c>
      <c r="V16" s="85">
        <f>IF(T15=0,"",IF(T15&lt;0.01,ROUND(T15,1-INT(LOG(T15,10))),""))</f>
      </c>
      <c r="W16" s="86"/>
      <c r="X16" s="75"/>
    </row>
    <row r="17" spans="2:24" ht="6.75" customHeight="1">
      <c r="B17" s="18"/>
      <c r="C17" s="18"/>
      <c r="D17" s="18"/>
      <c r="E17" s="36"/>
      <c r="F17" s="10"/>
      <c r="H17" s="13"/>
      <c r="I17" s="10"/>
      <c r="K17" s="13"/>
      <c r="L17" s="10"/>
      <c r="N17" s="13"/>
      <c r="O17" s="10"/>
      <c r="Q17" s="75"/>
      <c r="R17" s="76"/>
      <c r="S17" s="76"/>
      <c r="T17" s="75"/>
      <c r="U17" s="75"/>
      <c r="V17" s="75"/>
      <c r="W17" s="75"/>
      <c r="X17" s="75"/>
    </row>
    <row r="18" spans="2:15" ht="6.75" customHeight="1">
      <c r="B18" s="18"/>
      <c r="C18" s="18"/>
      <c r="D18" s="18"/>
      <c r="E18" s="36"/>
      <c r="F18" s="10"/>
      <c r="H18" s="13"/>
      <c r="I18" s="10"/>
      <c r="K18" s="13"/>
      <c r="L18" s="10"/>
      <c r="N18" s="13"/>
      <c r="O18" s="10"/>
    </row>
    <row r="19" spans="2:20" ht="12.75" customHeight="1">
      <c r="B19" s="79" t="s">
        <v>34</v>
      </c>
      <c r="C19" s="79"/>
      <c r="D19" s="79"/>
      <c r="E19" s="79"/>
      <c r="H19" s="13"/>
      <c r="K19" s="13"/>
      <c r="N19" s="13"/>
      <c r="R19" s="61" t="s">
        <v>17</v>
      </c>
      <c r="S19" s="60"/>
      <c r="T19" s="58"/>
    </row>
    <row r="20" spans="2:22" ht="12.75">
      <c r="B20" s="79"/>
      <c r="C20" s="79"/>
      <c r="D20" s="79"/>
      <c r="E20" s="79"/>
      <c r="F20" s="10">
        <f>IF(F10="blank","blank",F10*F16)</f>
        <v>48</v>
      </c>
      <c r="H20" s="13"/>
      <c r="I20" s="10">
        <f>IF(I10="blank","blank",I10*I16)</f>
        <v>0</v>
      </c>
      <c r="K20" s="13"/>
      <c r="L20" s="10">
        <f>IF(L10="blank","blank",L10*L16)</f>
        <v>36</v>
      </c>
      <c r="N20" s="13"/>
      <c r="O20" s="10" t="str">
        <f>IF(O10="blank","blank",O10*O16)</f>
        <v>blank</v>
      </c>
      <c r="Q20" s="25" t="s">
        <v>30</v>
      </c>
      <c r="R20" s="16"/>
      <c r="S20" s="59">
        <f>SUM(F20:O20)</f>
        <v>84</v>
      </c>
      <c r="T20" s="55" t="s">
        <v>42</v>
      </c>
      <c r="U20" s="56"/>
      <c r="V20" s="57"/>
    </row>
    <row r="21" spans="2:22" ht="12.75">
      <c r="B21" s="12"/>
      <c r="C21" s="12"/>
      <c r="D21" s="12"/>
      <c r="E21" s="12"/>
      <c r="F21" s="10"/>
      <c r="H21" s="13"/>
      <c r="I21" s="10"/>
      <c r="K21" s="13"/>
      <c r="L21" s="10"/>
      <c r="N21" s="13"/>
      <c r="O21" s="10"/>
      <c r="Q21" s="25"/>
      <c r="R21" s="16"/>
      <c r="S21" s="45"/>
      <c r="T21" s="4"/>
      <c r="U21" s="46"/>
      <c r="V21" s="46"/>
    </row>
    <row r="22" spans="2:22" s="3" customFormat="1" ht="11.25">
      <c r="B22" s="54"/>
      <c r="C22" s="52" t="s">
        <v>45</v>
      </c>
      <c r="D22" s="53"/>
      <c r="E22" s="62">
        <f>IF(F10="blank","",STDEV(E29:E128))</f>
        <v>3</v>
      </c>
      <c r="F22" s="63"/>
      <c r="G22" s="63"/>
      <c r="H22" s="62">
        <f>IF(I10="blank","",STDEV(H29:H128))</f>
        <v>2.9154759474226504</v>
      </c>
      <c r="I22" s="63"/>
      <c r="J22" s="63"/>
      <c r="K22" s="62">
        <f>IF(L10="blank","",STDEV(K29:K128))</f>
        <v>2.160246899469287</v>
      </c>
      <c r="L22" s="63"/>
      <c r="M22" s="63"/>
      <c r="N22" s="64">
        <f>IF(O10="blank","",STDEV(N29:N128))</f>
      </c>
      <c r="R22" s="48"/>
      <c r="S22" s="49"/>
      <c r="T22" s="50"/>
      <c r="U22" s="51"/>
      <c r="V22" s="51"/>
    </row>
    <row r="23" spans="2:22" ht="12.75">
      <c r="B23" s="37"/>
      <c r="C23" s="37"/>
      <c r="D23" s="37"/>
      <c r="E23" s="38"/>
      <c r="F23" s="39"/>
      <c r="G23" s="40"/>
      <c r="H23" s="41"/>
      <c r="I23" s="39"/>
      <c r="J23" s="40"/>
      <c r="K23" s="41"/>
      <c r="L23" s="39"/>
      <c r="M23" s="40"/>
      <c r="N23" s="41"/>
      <c r="O23" s="40"/>
      <c r="P23" s="40"/>
      <c r="Q23" s="40"/>
      <c r="R23" s="42"/>
      <c r="S23" s="43"/>
      <c r="T23" s="40"/>
      <c r="U23" s="40"/>
      <c r="V23" s="40"/>
    </row>
    <row r="24" spans="2:5" ht="4.5" customHeight="1">
      <c r="B24" s="18"/>
      <c r="C24" s="36"/>
      <c r="D24" s="18"/>
      <c r="E24" s="18"/>
    </row>
    <row r="25" spans="2:20" ht="12.75" customHeight="1">
      <c r="B25" s="79" t="s">
        <v>35</v>
      </c>
      <c r="C25" s="79"/>
      <c r="D25" s="79"/>
      <c r="E25" s="79"/>
      <c r="R25" s="61" t="s">
        <v>17</v>
      </c>
      <c r="S25" s="60"/>
      <c r="T25" s="58"/>
    </row>
    <row r="26" spans="2:22" ht="12.75">
      <c r="B26" s="79"/>
      <c r="C26" s="79"/>
      <c r="D26" s="79"/>
      <c r="E26" s="79"/>
      <c r="F26" s="15">
        <f>IF(F10="blank","blank",SUM(F29:F128))</f>
        <v>18</v>
      </c>
      <c r="I26" s="15">
        <f>IF(I10="blank","blank",SUM(I29:I128))</f>
        <v>34</v>
      </c>
      <c r="L26" s="15">
        <f>IF(L10="blank","blank",SUM(L29:L128))</f>
        <v>14</v>
      </c>
      <c r="O26" s="15" t="str">
        <f>IF(O10="blank","blank",SUM(O29:O128))</f>
        <v>blank</v>
      </c>
      <c r="Q26" s="25" t="s">
        <v>30</v>
      </c>
      <c r="R26" s="16"/>
      <c r="S26" s="59">
        <f>SUM(F26:O26)</f>
        <v>66</v>
      </c>
      <c r="T26" s="55" t="s">
        <v>43</v>
      </c>
      <c r="U26" s="56"/>
      <c r="V26" s="57"/>
    </row>
    <row r="27" spans="2:19" ht="12.75">
      <c r="B27" s="12"/>
      <c r="C27" s="12"/>
      <c r="D27" s="12"/>
      <c r="E27" s="10" t="s">
        <v>10</v>
      </c>
      <c r="F27" s="33" t="s">
        <v>31</v>
      </c>
      <c r="H27" s="10" t="s">
        <v>11</v>
      </c>
      <c r="I27" s="33" t="s">
        <v>31</v>
      </c>
      <c r="K27" s="10" t="s">
        <v>12</v>
      </c>
      <c r="L27" s="33" t="s">
        <v>31</v>
      </c>
      <c r="N27" s="10" t="s">
        <v>13</v>
      </c>
      <c r="O27" s="33" t="s">
        <v>31</v>
      </c>
      <c r="R27" s="14"/>
      <c r="S27" s="15"/>
    </row>
    <row r="28" spans="5:14" ht="14.25">
      <c r="E28" s="22" t="s">
        <v>16</v>
      </c>
      <c r="H28" s="22" t="s">
        <v>16</v>
      </c>
      <c r="K28" s="22" t="s">
        <v>16</v>
      </c>
      <c r="N28" s="22" t="s">
        <v>16</v>
      </c>
    </row>
    <row r="29" spans="2:15" ht="12.75" customHeight="1">
      <c r="B29" s="92" t="s">
        <v>47</v>
      </c>
      <c r="C29" s="92"/>
      <c r="D29" s="26" t="s">
        <v>30</v>
      </c>
      <c r="E29" s="17">
        <v>17</v>
      </c>
      <c r="F29" s="11">
        <f>IF(E29="","",(E29-F$13)^2)</f>
        <v>9</v>
      </c>
      <c r="G29" s="26" t="s">
        <v>30</v>
      </c>
      <c r="H29" s="17">
        <v>20</v>
      </c>
      <c r="I29" s="11">
        <f>IF(H29="","",(H29-I$13)^2)</f>
        <v>16</v>
      </c>
      <c r="J29" s="26" t="s">
        <v>30</v>
      </c>
      <c r="K29" s="17">
        <v>24</v>
      </c>
      <c r="L29" s="11">
        <f>IF(K29="","",(K29-L$13)^2)</f>
        <v>9</v>
      </c>
      <c r="M29" s="26" t="s">
        <v>30</v>
      </c>
      <c r="N29" s="17"/>
      <c r="O29" s="11">
        <f>IF(N29="","",(N29-O$13)^2)</f>
      </c>
    </row>
    <row r="30" spans="2:22" ht="12.75">
      <c r="B30" s="92"/>
      <c r="C30" s="92"/>
      <c r="D30" s="26" t="s">
        <v>30</v>
      </c>
      <c r="E30" s="17">
        <v>20</v>
      </c>
      <c r="F30" s="11">
        <f aca="true" t="shared" si="0" ref="F30:F93">IF(E30="","",(E30-F$13)^2)</f>
        <v>0</v>
      </c>
      <c r="G30" s="26" t="s">
        <v>30</v>
      </c>
      <c r="H30" s="17">
        <v>22</v>
      </c>
      <c r="I30" s="11">
        <f aca="true" t="shared" si="1" ref="I30:I93">IF(H30="","",(H30-I$13)^2)</f>
        <v>4</v>
      </c>
      <c r="J30" s="26" t="s">
        <v>30</v>
      </c>
      <c r="K30" s="17">
        <v>27</v>
      </c>
      <c r="L30" s="11">
        <f aca="true" t="shared" si="2" ref="L30:L93">IF(K30="","",(K30-L$13)^2)</f>
        <v>0</v>
      </c>
      <c r="M30" s="26" t="s">
        <v>30</v>
      </c>
      <c r="N30" s="17"/>
      <c r="O30" s="11">
        <f aca="true" t="shared" si="3" ref="O30:O93">IF(N30="","",(N30-O$13)^2)</f>
      </c>
      <c r="V30" s="25"/>
    </row>
    <row r="31" spans="2:19" ht="12.75">
      <c r="B31" s="92"/>
      <c r="C31" s="92"/>
      <c r="D31" s="26"/>
      <c r="E31" s="17">
        <v>23</v>
      </c>
      <c r="F31" s="11">
        <f t="shared" si="0"/>
        <v>9</v>
      </c>
      <c r="G31" s="26"/>
      <c r="H31" s="17">
        <v>25</v>
      </c>
      <c r="I31" s="11">
        <f t="shared" si="1"/>
        <v>1</v>
      </c>
      <c r="J31" s="26"/>
      <c r="K31" s="17">
        <v>28</v>
      </c>
      <c r="L31" s="11">
        <f t="shared" si="2"/>
        <v>1</v>
      </c>
      <c r="M31" s="26"/>
      <c r="N31" s="17"/>
      <c r="O31" s="11">
        <f t="shared" si="3"/>
      </c>
      <c r="S31" s="71"/>
    </row>
    <row r="32" spans="2:15" ht="12.75">
      <c r="B32" s="92"/>
      <c r="C32" s="92"/>
      <c r="E32" s="17"/>
      <c r="F32" s="11">
        <f t="shared" si="0"/>
      </c>
      <c r="H32" s="17">
        <v>26</v>
      </c>
      <c r="I32" s="11">
        <f t="shared" si="1"/>
        <v>4</v>
      </c>
      <c r="K32" s="17">
        <v>29</v>
      </c>
      <c r="L32" s="11">
        <f t="shared" si="2"/>
        <v>4</v>
      </c>
      <c r="N32" s="17"/>
      <c r="O32" s="11">
        <f t="shared" si="3"/>
      </c>
    </row>
    <row r="33" spans="2:15" ht="12.75">
      <c r="B33" s="35"/>
      <c r="C33" s="35"/>
      <c r="E33" s="17"/>
      <c r="F33" s="11">
        <f t="shared" si="0"/>
      </c>
      <c r="H33" s="17">
        <v>27</v>
      </c>
      <c r="I33" s="11">
        <f t="shared" si="1"/>
        <v>9</v>
      </c>
      <c r="K33" s="17"/>
      <c r="L33" s="11">
        <f t="shared" si="2"/>
      </c>
      <c r="N33" s="17"/>
      <c r="O33" s="11">
        <f t="shared" si="3"/>
      </c>
    </row>
    <row r="34" spans="2:15" ht="12.75">
      <c r="B34" s="35"/>
      <c r="C34" s="35"/>
      <c r="E34" s="17"/>
      <c r="F34" s="11">
        <f t="shared" si="0"/>
      </c>
      <c r="H34" s="17"/>
      <c r="I34" s="11">
        <f t="shared" si="1"/>
      </c>
      <c r="K34" s="17"/>
      <c r="L34" s="11">
        <f t="shared" si="2"/>
      </c>
      <c r="N34" s="17"/>
      <c r="O34" s="11">
        <f t="shared" si="3"/>
      </c>
    </row>
    <row r="35" spans="2:15" ht="12.75">
      <c r="B35" s="35"/>
      <c r="C35" s="35"/>
      <c r="E35" s="17"/>
      <c r="F35" s="11">
        <f t="shared" si="0"/>
      </c>
      <c r="H35" s="17"/>
      <c r="I35" s="11">
        <f t="shared" si="1"/>
      </c>
      <c r="K35" s="17"/>
      <c r="L35" s="11">
        <f t="shared" si="2"/>
      </c>
      <c r="N35" s="17"/>
      <c r="O35" s="11">
        <f t="shared" si="3"/>
      </c>
    </row>
    <row r="36" spans="5:15" ht="12.75">
      <c r="E36" s="17"/>
      <c r="F36" s="11">
        <f t="shared" si="0"/>
      </c>
      <c r="H36" s="17"/>
      <c r="I36" s="11">
        <f t="shared" si="1"/>
      </c>
      <c r="K36" s="17"/>
      <c r="L36" s="11">
        <f t="shared" si="2"/>
      </c>
      <c r="N36" s="17"/>
      <c r="O36" s="11">
        <f t="shared" si="3"/>
      </c>
    </row>
    <row r="37" spans="5:15" ht="12.75">
      <c r="E37" s="17"/>
      <c r="F37" s="11">
        <f t="shared" si="0"/>
      </c>
      <c r="H37" s="17"/>
      <c r="I37" s="11">
        <f t="shared" si="1"/>
      </c>
      <c r="K37" s="17"/>
      <c r="L37" s="11">
        <f t="shared" si="2"/>
      </c>
      <c r="N37" s="17"/>
      <c r="O37" s="11">
        <f t="shared" si="3"/>
      </c>
    </row>
    <row r="38" spans="5:15" ht="12.75">
      <c r="E38" s="17"/>
      <c r="F38" s="11">
        <f t="shared" si="0"/>
      </c>
      <c r="H38" s="17"/>
      <c r="I38" s="11">
        <f t="shared" si="1"/>
      </c>
      <c r="K38" s="17"/>
      <c r="L38" s="11">
        <f t="shared" si="2"/>
      </c>
      <c r="N38" s="17"/>
      <c r="O38" s="11">
        <f t="shared" si="3"/>
      </c>
    </row>
    <row r="39" spans="5:15" ht="12.75">
      <c r="E39" s="17"/>
      <c r="F39" s="11">
        <f t="shared" si="0"/>
      </c>
      <c r="H39" s="17"/>
      <c r="I39" s="11">
        <f t="shared" si="1"/>
      </c>
      <c r="K39" s="17"/>
      <c r="L39" s="11">
        <f t="shared" si="2"/>
      </c>
      <c r="N39" s="17"/>
      <c r="O39" s="11">
        <f t="shared" si="3"/>
      </c>
    </row>
    <row r="40" spans="5:15" ht="12.75">
      <c r="E40" s="17"/>
      <c r="F40" s="11">
        <f t="shared" si="0"/>
      </c>
      <c r="H40" s="17"/>
      <c r="I40" s="11">
        <f t="shared" si="1"/>
      </c>
      <c r="K40" s="17"/>
      <c r="L40" s="11">
        <f t="shared" si="2"/>
      </c>
      <c r="N40" s="17"/>
      <c r="O40" s="11">
        <f t="shared" si="3"/>
      </c>
    </row>
    <row r="41" spans="5:15" ht="12.75">
      <c r="E41" s="17"/>
      <c r="F41" s="11">
        <f t="shared" si="0"/>
      </c>
      <c r="H41" s="17"/>
      <c r="I41" s="11">
        <f t="shared" si="1"/>
      </c>
      <c r="K41" s="17"/>
      <c r="L41" s="11">
        <f t="shared" si="2"/>
      </c>
      <c r="N41" s="17"/>
      <c r="O41" s="11">
        <f t="shared" si="3"/>
      </c>
    </row>
    <row r="42" spans="5:15" ht="12.75">
      <c r="E42" s="17"/>
      <c r="F42" s="11">
        <f t="shared" si="0"/>
      </c>
      <c r="H42" s="17"/>
      <c r="I42" s="11">
        <f t="shared" si="1"/>
      </c>
      <c r="K42" s="17"/>
      <c r="L42" s="11">
        <f t="shared" si="2"/>
      </c>
      <c r="N42" s="17"/>
      <c r="O42" s="11">
        <f t="shared" si="3"/>
      </c>
    </row>
    <row r="43" spans="5:15" ht="12.75">
      <c r="E43" s="17"/>
      <c r="F43" s="11">
        <f t="shared" si="0"/>
      </c>
      <c r="H43" s="17"/>
      <c r="I43" s="11">
        <f t="shared" si="1"/>
      </c>
      <c r="K43" s="17"/>
      <c r="L43" s="11">
        <f t="shared" si="2"/>
      </c>
      <c r="N43" s="17"/>
      <c r="O43" s="11">
        <f t="shared" si="3"/>
      </c>
    </row>
    <row r="44" spans="5:15" ht="12.75">
      <c r="E44" s="17"/>
      <c r="F44" s="11">
        <f t="shared" si="0"/>
      </c>
      <c r="H44" s="17"/>
      <c r="I44" s="11">
        <f t="shared" si="1"/>
      </c>
      <c r="K44" s="17"/>
      <c r="L44" s="11">
        <f t="shared" si="2"/>
      </c>
      <c r="N44" s="17"/>
      <c r="O44" s="11">
        <f t="shared" si="3"/>
      </c>
    </row>
    <row r="45" spans="5:15" ht="12.75">
      <c r="E45" s="17"/>
      <c r="F45" s="11">
        <f t="shared" si="0"/>
      </c>
      <c r="H45" s="17"/>
      <c r="I45" s="11">
        <f t="shared" si="1"/>
      </c>
      <c r="K45" s="17"/>
      <c r="L45" s="11">
        <f t="shared" si="2"/>
      </c>
      <c r="N45" s="17"/>
      <c r="O45" s="11">
        <f t="shared" si="3"/>
      </c>
    </row>
    <row r="46" spans="5:15" ht="12.75">
      <c r="E46" s="17"/>
      <c r="F46" s="11">
        <f t="shared" si="0"/>
      </c>
      <c r="H46" s="17"/>
      <c r="I46" s="11">
        <f t="shared" si="1"/>
      </c>
      <c r="K46" s="17"/>
      <c r="L46" s="11">
        <f t="shared" si="2"/>
      </c>
      <c r="N46" s="17"/>
      <c r="O46" s="11">
        <f t="shared" si="3"/>
      </c>
    </row>
    <row r="47" spans="5:15" ht="12.75">
      <c r="E47" s="17"/>
      <c r="F47" s="11">
        <f t="shared" si="0"/>
      </c>
      <c r="H47" s="17"/>
      <c r="I47" s="11">
        <f t="shared" si="1"/>
      </c>
      <c r="K47" s="17"/>
      <c r="L47" s="11">
        <f t="shared" si="2"/>
      </c>
      <c r="N47" s="17"/>
      <c r="O47" s="11">
        <f t="shared" si="3"/>
      </c>
    </row>
    <row r="48" spans="5:15" ht="12.75">
      <c r="E48" s="17"/>
      <c r="F48" s="11">
        <f t="shared" si="0"/>
      </c>
      <c r="H48" s="17"/>
      <c r="I48" s="11">
        <f t="shared" si="1"/>
      </c>
      <c r="K48" s="17"/>
      <c r="L48" s="11">
        <f t="shared" si="2"/>
      </c>
      <c r="N48" s="17"/>
      <c r="O48" s="11">
        <f t="shared" si="3"/>
      </c>
    </row>
    <row r="49" spans="5:15" ht="12.75">
      <c r="E49" s="17"/>
      <c r="F49" s="11">
        <f t="shared" si="0"/>
      </c>
      <c r="H49" s="17"/>
      <c r="I49" s="11">
        <f t="shared" si="1"/>
      </c>
      <c r="K49" s="17"/>
      <c r="L49" s="11">
        <f t="shared" si="2"/>
      </c>
      <c r="N49" s="17"/>
      <c r="O49" s="11">
        <f t="shared" si="3"/>
      </c>
    </row>
    <row r="50" spans="5:15" ht="12.75">
      <c r="E50" s="17"/>
      <c r="F50" s="11">
        <f t="shared" si="0"/>
      </c>
      <c r="H50" s="17"/>
      <c r="I50" s="11">
        <f t="shared" si="1"/>
      </c>
      <c r="K50" s="17"/>
      <c r="L50" s="11">
        <f t="shared" si="2"/>
      </c>
      <c r="N50" s="17"/>
      <c r="O50" s="11">
        <f t="shared" si="3"/>
      </c>
    </row>
    <row r="51" spans="5:15" ht="12.75">
      <c r="E51" s="17"/>
      <c r="F51" s="11">
        <f t="shared" si="0"/>
      </c>
      <c r="H51" s="17"/>
      <c r="I51" s="11">
        <f t="shared" si="1"/>
      </c>
      <c r="K51" s="17"/>
      <c r="L51" s="11">
        <f t="shared" si="2"/>
      </c>
      <c r="N51" s="17"/>
      <c r="O51" s="11">
        <f t="shared" si="3"/>
      </c>
    </row>
    <row r="52" spans="5:15" ht="12.75">
      <c r="E52" s="17"/>
      <c r="F52" s="11">
        <f t="shared" si="0"/>
      </c>
      <c r="H52" s="17"/>
      <c r="I52" s="11">
        <f t="shared" si="1"/>
      </c>
      <c r="K52" s="17"/>
      <c r="L52" s="11">
        <f t="shared" si="2"/>
      </c>
      <c r="N52" s="17"/>
      <c r="O52" s="11">
        <f t="shared" si="3"/>
      </c>
    </row>
    <row r="53" spans="5:15" ht="12.75">
      <c r="E53" s="17"/>
      <c r="F53" s="11">
        <f t="shared" si="0"/>
      </c>
      <c r="H53" s="17"/>
      <c r="I53" s="11">
        <f t="shared" si="1"/>
      </c>
      <c r="K53" s="17"/>
      <c r="L53" s="11">
        <f t="shared" si="2"/>
      </c>
      <c r="N53" s="17"/>
      <c r="O53" s="11">
        <f t="shared" si="3"/>
      </c>
    </row>
    <row r="54" spans="5:15" ht="12.75">
      <c r="E54" s="17"/>
      <c r="F54" s="11">
        <f t="shared" si="0"/>
      </c>
      <c r="H54" s="17"/>
      <c r="I54" s="11">
        <f t="shared" si="1"/>
      </c>
      <c r="K54" s="17"/>
      <c r="L54" s="11">
        <f t="shared" si="2"/>
      </c>
      <c r="N54" s="17"/>
      <c r="O54" s="11">
        <f t="shared" si="3"/>
      </c>
    </row>
    <row r="55" spans="5:15" ht="12.75">
      <c r="E55" s="17"/>
      <c r="F55" s="11">
        <f t="shared" si="0"/>
      </c>
      <c r="H55" s="17"/>
      <c r="I55" s="11">
        <f t="shared" si="1"/>
      </c>
      <c r="K55" s="17"/>
      <c r="L55" s="11">
        <f t="shared" si="2"/>
      </c>
      <c r="N55" s="17"/>
      <c r="O55" s="11">
        <f t="shared" si="3"/>
      </c>
    </row>
    <row r="56" spans="5:15" ht="12.75">
      <c r="E56" s="17"/>
      <c r="F56" s="11">
        <f t="shared" si="0"/>
      </c>
      <c r="H56" s="17"/>
      <c r="I56" s="11">
        <f t="shared" si="1"/>
      </c>
      <c r="K56" s="17"/>
      <c r="L56" s="11">
        <f t="shared" si="2"/>
      </c>
      <c r="N56" s="17"/>
      <c r="O56" s="11">
        <f t="shared" si="3"/>
      </c>
    </row>
    <row r="57" spans="5:15" ht="12.75">
      <c r="E57" s="17"/>
      <c r="F57" s="11">
        <f t="shared" si="0"/>
      </c>
      <c r="H57" s="17"/>
      <c r="I57" s="11">
        <f t="shared" si="1"/>
      </c>
      <c r="K57" s="17"/>
      <c r="L57" s="11">
        <f t="shared" si="2"/>
      </c>
      <c r="N57" s="17"/>
      <c r="O57" s="11">
        <f t="shared" si="3"/>
      </c>
    </row>
    <row r="58" spans="5:15" ht="12.75">
      <c r="E58" s="17"/>
      <c r="F58" s="11">
        <f t="shared" si="0"/>
      </c>
      <c r="H58" s="17"/>
      <c r="I58" s="11">
        <f t="shared" si="1"/>
      </c>
      <c r="K58" s="17"/>
      <c r="L58" s="11">
        <f t="shared" si="2"/>
      </c>
      <c r="N58" s="17"/>
      <c r="O58" s="11">
        <f t="shared" si="3"/>
      </c>
    </row>
    <row r="59" spans="5:15" ht="12.75">
      <c r="E59" s="17"/>
      <c r="F59" s="11">
        <f t="shared" si="0"/>
      </c>
      <c r="H59" s="17"/>
      <c r="I59" s="11">
        <f t="shared" si="1"/>
      </c>
      <c r="K59" s="17"/>
      <c r="L59" s="11">
        <f t="shared" si="2"/>
      </c>
      <c r="N59" s="17"/>
      <c r="O59" s="11">
        <f t="shared" si="3"/>
      </c>
    </row>
    <row r="60" spans="5:15" ht="12.75">
      <c r="E60" s="17"/>
      <c r="F60" s="11">
        <f t="shared" si="0"/>
      </c>
      <c r="H60" s="17"/>
      <c r="I60" s="11">
        <f t="shared" si="1"/>
      </c>
      <c r="K60" s="17"/>
      <c r="L60" s="11">
        <f t="shared" si="2"/>
      </c>
      <c r="N60" s="17"/>
      <c r="O60" s="11">
        <f t="shared" si="3"/>
      </c>
    </row>
    <row r="61" spans="5:15" ht="12.75">
      <c r="E61" s="17"/>
      <c r="F61" s="11">
        <f t="shared" si="0"/>
      </c>
      <c r="H61" s="17"/>
      <c r="I61" s="11">
        <f t="shared" si="1"/>
      </c>
      <c r="K61" s="17"/>
      <c r="L61" s="11">
        <f t="shared" si="2"/>
      </c>
      <c r="N61" s="17"/>
      <c r="O61" s="11">
        <f t="shared" si="3"/>
      </c>
    </row>
    <row r="62" spans="5:15" ht="12.75">
      <c r="E62" s="17"/>
      <c r="F62" s="11">
        <f t="shared" si="0"/>
      </c>
      <c r="H62" s="17"/>
      <c r="I62" s="11">
        <f t="shared" si="1"/>
      </c>
      <c r="K62" s="17"/>
      <c r="L62" s="11">
        <f t="shared" si="2"/>
      </c>
      <c r="N62" s="17"/>
      <c r="O62" s="11">
        <f t="shared" si="3"/>
      </c>
    </row>
    <row r="63" spans="5:15" ht="12.75">
      <c r="E63" s="17"/>
      <c r="F63" s="11">
        <f t="shared" si="0"/>
      </c>
      <c r="H63" s="17"/>
      <c r="I63" s="11">
        <f t="shared" si="1"/>
      </c>
      <c r="K63" s="17"/>
      <c r="L63" s="11">
        <f t="shared" si="2"/>
      </c>
      <c r="N63" s="17"/>
      <c r="O63" s="11">
        <f t="shared" si="3"/>
      </c>
    </row>
    <row r="64" spans="5:15" ht="12.75">
      <c r="E64" s="17"/>
      <c r="F64" s="11">
        <f t="shared" si="0"/>
      </c>
      <c r="H64" s="17"/>
      <c r="I64" s="11">
        <f t="shared" si="1"/>
      </c>
      <c r="K64" s="17"/>
      <c r="L64" s="11">
        <f t="shared" si="2"/>
      </c>
      <c r="N64" s="17"/>
      <c r="O64" s="11">
        <f t="shared" si="3"/>
      </c>
    </row>
    <row r="65" spans="5:15" ht="12.75">
      <c r="E65" s="17"/>
      <c r="F65" s="11">
        <f t="shared" si="0"/>
      </c>
      <c r="H65" s="17"/>
      <c r="I65" s="11">
        <f t="shared" si="1"/>
      </c>
      <c r="K65" s="17"/>
      <c r="L65" s="11">
        <f t="shared" si="2"/>
      </c>
      <c r="N65" s="17"/>
      <c r="O65" s="11">
        <f t="shared" si="3"/>
      </c>
    </row>
    <row r="66" spans="5:15" ht="12.75">
      <c r="E66" s="17"/>
      <c r="F66" s="11">
        <f t="shared" si="0"/>
      </c>
      <c r="H66" s="17"/>
      <c r="I66" s="11">
        <f t="shared" si="1"/>
      </c>
      <c r="K66" s="17"/>
      <c r="L66" s="11">
        <f t="shared" si="2"/>
      </c>
      <c r="N66" s="17"/>
      <c r="O66" s="11">
        <f t="shared" si="3"/>
      </c>
    </row>
    <row r="67" spans="5:15" ht="12.75">
      <c r="E67" s="17"/>
      <c r="F67" s="11">
        <f t="shared" si="0"/>
      </c>
      <c r="H67" s="17"/>
      <c r="I67" s="11">
        <f t="shared" si="1"/>
      </c>
      <c r="K67" s="17"/>
      <c r="L67" s="11">
        <f t="shared" si="2"/>
      </c>
      <c r="N67" s="17"/>
      <c r="O67" s="11">
        <f t="shared" si="3"/>
      </c>
    </row>
    <row r="68" spans="5:15" ht="12.75">
      <c r="E68" s="17"/>
      <c r="F68" s="11">
        <f t="shared" si="0"/>
      </c>
      <c r="H68" s="17"/>
      <c r="I68" s="11">
        <f t="shared" si="1"/>
      </c>
      <c r="K68" s="17"/>
      <c r="L68" s="11">
        <f t="shared" si="2"/>
      </c>
      <c r="N68" s="17"/>
      <c r="O68" s="11">
        <f t="shared" si="3"/>
      </c>
    </row>
    <row r="69" spans="5:15" ht="12.75">
      <c r="E69" s="17"/>
      <c r="F69" s="11">
        <f t="shared" si="0"/>
      </c>
      <c r="H69" s="17"/>
      <c r="I69" s="11">
        <f t="shared" si="1"/>
      </c>
      <c r="K69" s="17"/>
      <c r="L69" s="11">
        <f t="shared" si="2"/>
      </c>
      <c r="N69" s="17"/>
      <c r="O69" s="11">
        <f t="shared" si="3"/>
      </c>
    </row>
    <row r="70" spans="5:15" ht="12.75">
      <c r="E70" s="17"/>
      <c r="F70" s="11">
        <f t="shared" si="0"/>
      </c>
      <c r="H70" s="17"/>
      <c r="I70" s="11">
        <f t="shared" si="1"/>
      </c>
      <c r="K70" s="17"/>
      <c r="L70" s="11">
        <f t="shared" si="2"/>
      </c>
      <c r="N70" s="17"/>
      <c r="O70" s="11">
        <f t="shared" si="3"/>
      </c>
    </row>
    <row r="71" spans="5:15" ht="12.75">
      <c r="E71" s="17"/>
      <c r="F71" s="11">
        <f t="shared" si="0"/>
      </c>
      <c r="H71" s="17"/>
      <c r="I71" s="11">
        <f t="shared" si="1"/>
      </c>
      <c r="K71" s="17"/>
      <c r="L71" s="11">
        <f t="shared" si="2"/>
      </c>
      <c r="N71" s="17"/>
      <c r="O71" s="11">
        <f t="shared" si="3"/>
      </c>
    </row>
    <row r="72" spans="5:15" ht="12.75">
      <c r="E72" s="17"/>
      <c r="F72" s="11">
        <f t="shared" si="0"/>
      </c>
      <c r="H72" s="17"/>
      <c r="I72" s="11">
        <f t="shared" si="1"/>
      </c>
      <c r="K72" s="17"/>
      <c r="L72" s="11">
        <f t="shared" si="2"/>
      </c>
      <c r="N72" s="17"/>
      <c r="O72" s="11">
        <f t="shared" si="3"/>
      </c>
    </row>
    <row r="73" spans="5:15" ht="12.75">
      <c r="E73" s="17"/>
      <c r="F73" s="11">
        <f t="shared" si="0"/>
      </c>
      <c r="H73" s="17"/>
      <c r="I73" s="11">
        <f t="shared" si="1"/>
      </c>
      <c r="K73" s="17"/>
      <c r="L73" s="11">
        <f t="shared" si="2"/>
      </c>
      <c r="N73" s="17"/>
      <c r="O73" s="11">
        <f t="shared" si="3"/>
      </c>
    </row>
    <row r="74" spans="5:15" ht="12.75">
      <c r="E74" s="17"/>
      <c r="F74" s="11">
        <f t="shared" si="0"/>
      </c>
      <c r="H74" s="17"/>
      <c r="I74" s="11">
        <f t="shared" si="1"/>
      </c>
      <c r="K74" s="17"/>
      <c r="L74" s="11">
        <f t="shared" si="2"/>
      </c>
      <c r="N74" s="17"/>
      <c r="O74" s="11">
        <f t="shared" si="3"/>
      </c>
    </row>
    <row r="75" spans="5:15" ht="12.75">
      <c r="E75" s="17"/>
      <c r="F75" s="11">
        <f t="shared" si="0"/>
      </c>
      <c r="H75" s="17"/>
      <c r="I75" s="11">
        <f t="shared" si="1"/>
      </c>
      <c r="K75" s="17"/>
      <c r="L75" s="11">
        <f t="shared" si="2"/>
      </c>
      <c r="N75" s="17"/>
      <c r="O75" s="11">
        <f t="shared" si="3"/>
      </c>
    </row>
    <row r="76" spans="5:15" ht="12.75">
      <c r="E76" s="17"/>
      <c r="F76" s="11">
        <f t="shared" si="0"/>
      </c>
      <c r="H76" s="17"/>
      <c r="I76" s="11">
        <f t="shared" si="1"/>
      </c>
      <c r="K76" s="17"/>
      <c r="L76" s="11">
        <f t="shared" si="2"/>
      </c>
      <c r="N76" s="17"/>
      <c r="O76" s="11">
        <f t="shared" si="3"/>
      </c>
    </row>
    <row r="77" spans="5:15" ht="12.75">
      <c r="E77" s="17"/>
      <c r="F77" s="11">
        <f t="shared" si="0"/>
      </c>
      <c r="H77" s="17"/>
      <c r="I77" s="11">
        <f t="shared" si="1"/>
      </c>
      <c r="K77" s="17"/>
      <c r="L77" s="11">
        <f t="shared" si="2"/>
      </c>
      <c r="N77" s="17"/>
      <c r="O77" s="11">
        <f t="shared" si="3"/>
      </c>
    </row>
    <row r="78" spans="5:15" ht="12.75">
      <c r="E78" s="17"/>
      <c r="F78" s="11">
        <f t="shared" si="0"/>
      </c>
      <c r="H78" s="17"/>
      <c r="I78" s="11">
        <f t="shared" si="1"/>
      </c>
      <c r="K78" s="17"/>
      <c r="L78" s="11">
        <f t="shared" si="2"/>
      </c>
      <c r="N78" s="17"/>
      <c r="O78" s="11">
        <f t="shared" si="3"/>
      </c>
    </row>
    <row r="79" spans="5:15" ht="12.75">
      <c r="E79" s="17"/>
      <c r="F79" s="11">
        <f t="shared" si="0"/>
      </c>
      <c r="H79" s="17"/>
      <c r="I79" s="11">
        <f t="shared" si="1"/>
      </c>
      <c r="K79" s="17"/>
      <c r="L79" s="11">
        <f t="shared" si="2"/>
      </c>
      <c r="N79" s="17"/>
      <c r="O79" s="11">
        <f t="shared" si="3"/>
      </c>
    </row>
    <row r="80" spans="5:15" ht="12.75">
      <c r="E80" s="17"/>
      <c r="F80" s="11">
        <f t="shared" si="0"/>
      </c>
      <c r="H80" s="17"/>
      <c r="I80" s="11">
        <f t="shared" si="1"/>
      </c>
      <c r="K80" s="17"/>
      <c r="L80" s="11">
        <f t="shared" si="2"/>
      </c>
      <c r="N80" s="17"/>
      <c r="O80" s="11">
        <f t="shared" si="3"/>
      </c>
    </row>
    <row r="81" spans="5:15" ht="12.75">
      <c r="E81" s="17"/>
      <c r="F81" s="11">
        <f t="shared" si="0"/>
      </c>
      <c r="H81" s="17"/>
      <c r="I81" s="11">
        <f t="shared" si="1"/>
      </c>
      <c r="K81" s="17"/>
      <c r="L81" s="11">
        <f t="shared" si="2"/>
      </c>
      <c r="N81" s="17"/>
      <c r="O81" s="11">
        <f t="shared" si="3"/>
      </c>
    </row>
    <row r="82" spans="5:15" ht="12.75">
      <c r="E82" s="17"/>
      <c r="F82" s="11">
        <f t="shared" si="0"/>
      </c>
      <c r="H82" s="17"/>
      <c r="I82" s="11">
        <f t="shared" si="1"/>
      </c>
      <c r="K82" s="17"/>
      <c r="L82" s="11">
        <f t="shared" si="2"/>
      </c>
      <c r="N82" s="17"/>
      <c r="O82" s="11">
        <f t="shared" si="3"/>
      </c>
    </row>
    <row r="83" spans="5:15" ht="12.75">
      <c r="E83" s="17"/>
      <c r="F83" s="11">
        <f t="shared" si="0"/>
      </c>
      <c r="H83" s="17"/>
      <c r="I83" s="11">
        <f t="shared" si="1"/>
      </c>
      <c r="K83" s="17"/>
      <c r="L83" s="11">
        <f t="shared" si="2"/>
      </c>
      <c r="N83" s="17"/>
      <c r="O83" s="11">
        <f t="shared" si="3"/>
      </c>
    </row>
    <row r="84" spans="5:15" ht="12.75">
      <c r="E84" s="17"/>
      <c r="F84" s="11">
        <f t="shared" si="0"/>
      </c>
      <c r="H84" s="17"/>
      <c r="I84" s="11">
        <f t="shared" si="1"/>
      </c>
      <c r="K84" s="17"/>
      <c r="L84" s="11">
        <f t="shared" si="2"/>
      </c>
      <c r="N84" s="17"/>
      <c r="O84" s="11">
        <f t="shared" si="3"/>
      </c>
    </row>
    <row r="85" spans="5:15" ht="12.75">
      <c r="E85" s="17"/>
      <c r="F85" s="11">
        <f t="shared" si="0"/>
      </c>
      <c r="H85" s="17"/>
      <c r="I85" s="11">
        <f t="shared" si="1"/>
      </c>
      <c r="K85" s="17"/>
      <c r="L85" s="11">
        <f t="shared" si="2"/>
      </c>
      <c r="N85" s="17"/>
      <c r="O85" s="11">
        <f t="shared" si="3"/>
      </c>
    </row>
    <row r="86" spans="5:15" ht="12.75">
      <c r="E86" s="17"/>
      <c r="F86" s="11">
        <f t="shared" si="0"/>
      </c>
      <c r="H86" s="17"/>
      <c r="I86" s="11">
        <f t="shared" si="1"/>
      </c>
      <c r="K86" s="17"/>
      <c r="L86" s="11">
        <f t="shared" si="2"/>
      </c>
      <c r="N86" s="17"/>
      <c r="O86" s="11">
        <f t="shared" si="3"/>
      </c>
    </row>
    <row r="87" spans="5:15" ht="12.75">
      <c r="E87" s="17"/>
      <c r="F87" s="11">
        <f t="shared" si="0"/>
      </c>
      <c r="H87" s="17"/>
      <c r="I87" s="11">
        <f t="shared" si="1"/>
      </c>
      <c r="K87" s="17"/>
      <c r="L87" s="11">
        <f t="shared" si="2"/>
      </c>
      <c r="N87" s="17"/>
      <c r="O87" s="11">
        <f t="shared" si="3"/>
      </c>
    </row>
    <row r="88" spans="5:15" ht="12.75">
      <c r="E88" s="17"/>
      <c r="F88" s="11">
        <f t="shared" si="0"/>
      </c>
      <c r="H88" s="17"/>
      <c r="I88" s="11">
        <f t="shared" si="1"/>
      </c>
      <c r="K88" s="17"/>
      <c r="L88" s="11">
        <f t="shared" si="2"/>
      </c>
      <c r="N88" s="17"/>
      <c r="O88" s="11">
        <f t="shared" si="3"/>
      </c>
    </row>
    <row r="89" spans="5:15" ht="12.75">
      <c r="E89" s="17"/>
      <c r="F89" s="11">
        <f t="shared" si="0"/>
      </c>
      <c r="H89" s="17"/>
      <c r="I89" s="11">
        <f t="shared" si="1"/>
      </c>
      <c r="K89" s="17"/>
      <c r="L89" s="11">
        <f t="shared" si="2"/>
      </c>
      <c r="N89" s="17"/>
      <c r="O89" s="11">
        <f t="shared" si="3"/>
      </c>
    </row>
    <row r="90" spans="5:15" ht="12.75">
      <c r="E90" s="17"/>
      <c r="F90" s="11">
        <f t="shared" si="0"/>
      </c>
      <c r="H90" s="17"/>
      <c r="I90" s="11">
        <f t="shared" si="1"/>
      </c>
      <c r="K90" s="17"/>
      <c r="L90" s="11">
        <f t="shared" si="2"/>
      </c>
      <c r="N90" s="17"/>
      <c r="O90" s="11">
        <f t="shared" si="3"/>
      </c>
    </row>
    <row r="91" spans="5:15" ht="12.75">
      <c r="E91" s="17"/>
      <c r="F91" s="11">
        <f t="shared" si="0"/>
      </c>
      <c r="H91" s="17"/>
      <c r="I91" s="11">
        <f t="shared" si="1"/>
      </c>
      <c r="K91" s="17"/>
      <c r="L91" s="11">
        <f t="shared" si="2"/>
      </c>
      <c r="N91" s="17"/>
      <c r="O91" s="11">
        <f t="shared" si="3"/>
      </c>
    </row>
    <row r="92" spans="5:15" ht="12.75">
      <c r="E92" s="17"/>
      <c r="F92" s="11">
        <f t="shared" si="0"/>
      </c>
      <c r="H92" s="17"/>
      <c r="I92" s="11">
        <f t="shared" si="1"/>
      </c>
      <c r="K92" s="17"/>
      <c r="L92" s="11">
        <f t="shared" si="2"/>
      </c>
      <c r="N92" s="17"/>
      <c r="O92" s="11">
        <f t="shared" si="3"/>
      </c>
    </row>
    <row r="93" spans="5:15" ht="12.75">
      <c r="E93" s="17"/>
      <c r="F93" s="11">
        <f t="shared" si="0"/>
      </c>
      <c r="H93" s="17"/>
      <c r="I93" s="11">
        <f t="shared" si="1"/>
      </c>
      <c r="K93" s="17"/>
      <c r="L93" s="11">
        <f t="shared" si="2"/>
      </c>
      <c r="N93" s="17"/>
      <c r="O93" s="11">
        <f t="shared" si="3"/>
      </c>
    </row>
    <row r="94" spans="5:15" ht="12.75">
      <c r="E94" s="17"/>
      <c r="F94" s="11">
        <f aca="true" t="shared" si="4" ref="F94:F128">IF(E94="","",(E94-F$13)^2)</f>
      </c>
      <c r="H94" s="17"/>
      <c r="I94" s="11">
        <f aca="true" t="shared" si="5" ref="I94:I128">IF(H94="","",(H94-I$13)^2)</f>
      </c>
      <c r="K94" s="17"/>
      <c r="L94" s="11">
        <f aca="true" t="shared" si="6" ref="L94:L128">IF(K94="","",(K94-L$13)^2)</f>
      </c>
      <c r="N94" s="17"/>
      <c r="O94" s="11">
        <f aca="true" t="shared" si="7" ref="O94:O128">IF(N94="","",(N94-O$13)^2)</f>
      </c>
    </row>
    <row r="95" spans="5:15" ht="12.75">
      <c r="E95" s="17"/>
      <c r="F95" s="11">
        <f t="shared" si="4"/>
      </c>
      <c r="H95" s="17"/>
      <c r="I95" s="11">
        <f t="shared" si="5"/>
      </c>
      <c r="K95" s="17"/>
      <c r="L95" s="11">
        <f t="shared" si="6"/>
      </c>
      <c r="N95" s="17"/>
      <c r="O95" s="11">
        <f t="shared" si="7"/>
      </c>
    </row>
    <row r="96" spans="5:15" ht="12.75">
      <c r="E96" s="17"/>
      <c r="F96" s="11">
        <f t="shared" si="4"/>
      </c>
      <c r="H96" s="17"/>
      <c r="I96" s="11">
        <f t="shared" si="5"/>
      </c>
      <c r="K96" s="17"/>
      <c r="L96" s="11">
        <f t="shared" si="6"/>
      </c>
      <c r="N96" s="17"/>
      <c r="O96" s="11">
        <f t="shared" si="7"/>
      </c>
    </row>
    <row r="97" spans="5:15" ht="12.75">
      <c r="E97" s="17"/>
      <c r="F97" s="11">
        <f t="shared" si="4"/>
      </c>
      <c r="H97" s="17"/>
      <c r="I97" s="11">
        <f t="shared" si="5"/>
      </c>
      <c r="K97" s="17"/>
      <c r="L97" s="11">
        <f t="shared" si="6"/>
      </c>
      <c r="N97" s="17"/>
      <c r="O97" s="11">
        <f t="shared" si="7"/>
      </c>
    </row>
    <row r="98" spans="5:15" ht="12.75">
      <c r="E98" s="17"/>
      <c r="F98" s="11">
        <f t="shared" si="4"/>
      </c>
      <c r="H98" s="17"/>
      <c r="I98" s="11">
        <f t="shared" si="5"/>
      </c>
      <c r="K98" s="17"/>
      <c r="L98" s="11">
        <f t="shared" si="6"/>
      </c>
      <c r="N98" s="17"/>
      <c r="O98" s="11">
        <f t="shared" si="7"/>
      </c>
    </row>
    <row r="99" spans="5:15" ht="12.75">
      <c r="E99" s="17"/>
      <c r="F99" s="11">
        <f t="shared" si="4"/>
      </c>
      <c r="H99" s="17"/>
      <c r="I99" s="11">
        <f t="shared" si="5"/>
      </c>
      <c r="K99" s="17"/>
      <c r="L99" s="11">
        <f t="shared" si="6"/>
      </c>
      <c r="N99" s="17"/>
      <c r="O99" s="11">
        <f t="shared" si="7"/>
      </c>
    </row>
    <row r="100" spans="5:15" ht="12.75">
      <c r="E100" s="17"/>
      <c r="F100" s="11">
        <f t="shared" si="4"/>
      </c>
      <c r="H100" s="17"/>
      <c r="I100" s="11">
        <f t="shared" si="5"/>
      </c>
      <c r="K100" s="17"/>
      <c r="L100" s="11">
        <f t="shared" si="6"/>
      </c>
      <c r="N100" s="17"/>
      <c r="O100" s="11">
        <f t="shared" si="7"/>
      </c>
    </row>
    <row r="101" spans="5:15" ht="12.75">
      <c r="E101" s="17"/>
      <c r="F101" s="11">
        <f t="shared" si="4"/>
      </c>
      <c r="H101" s="17"/>
      <c r="I101" s="11">
        <f t="shared" si="5"/>
      </c>
      <c r="K101" s="17"/>
      <c r="L101" s="11">
        <f t="shared" si="6"/>
      </c>
      <c r="N101" s="17"/>
      <c r="O101" s="11">
        <f t="shared" si="7"/>
      </c>
    </row>
    <row r="102" spans="5:15" ht="12.75">
      <c r="E102" s="17"/>
      <c r="F102" s="11">
        <f t="shared" si="4"/>
      </c>
      <c r="H102" s="17"/>
      <c r="I102" s="11">
        <f t="shared" si="5"/>
      </c>
      <c r="K102" s="17"/>
      <c r="L102" s="11">
        <f t="shared" si="6"/>
      </c>
      <c r="N102" s="17"/>
      <c r="O102" s="11">
        <f t="shared" si="7"/>
      </c>
    </row>
    <row r="103" spans="5:15" ht="12.75">
      <c r="E103" s="17"/>
      <c r="F103" s="11">
        <f t="shared" si="4"/>
      </c>
      <c r="H103" s="17"/>
      <c r="I103" s="11">
        <f t="shared" si="5"/>
      </c>
      <c r="K103" s="17"/>
      <c r="L103" s="11">
        <f t="shared" si="6"/>
      </c>
      <c r="N103" s="17"/>
      <c r="O103" s="11">
        <f t="shared" si="7"/>
      </c>
    </row>
    <row r="104" spans="5:15" ht="12.75">
      <c r="E104" s="17"/>
      <c r="F104" s="11">
        <f t="shared" si="4"/>
      </c>
      <c r="H104" s="17"/>
      <c r="I104" s="11">
        <f t="shared" si="5"/>
      </c>
      <c r="K104" s="17"/>
      <c r="L104" s="11">
        <f t="shared" si="6"/>
      </c>
      <c r="N104" s="17"/>
      <c r="O104" s="11">
        <f t="shared" si="7"/>
      </c>
    </row>
    <row r="105" spans="5:15" ht="12.75">
      <c r="E105" s="17"/>
      <c r="F105" s="11">
        <f t="shared" si="4"/>
      </c>
      <c r="H105" s="17"/>
      <c r="I105" s="11">
        <f t="shared" si="5"/>
      </c>
      <c r="K105" s="17"/>
      <c r="L105" s="11">
        <f t="shared" si="6"/>
      </c>
      <c r="N105" s="17"/>
      <c r="O105" s="11">
        <f t="shared" si="7"/>
      </c>
    </row>
    <row r="106" spans="5:15" ht="12.75">
      <c r="E106" s="17"/>
      <c r="F106" s="11">
        <f t="shared" si="4"/>
      </c>
      <c r="H106" s="17"/>
      <c r="I106" s="11">
        <f t="shared" si="5"/>
      </c>
      <c r="K106" s="17"/>
      <c r="L106" s="11">
        <f t="shared" si="6"/>
      </c>
      <c r="N106" s="17"/>
      <c r="O106" s="11">
        <f t="shared" si="7"/>
      </c>
    </row>
    <row r="107" spans="5:15" ht="12.75">
      <c r="E107" s="17"/>
      <c r="F107" s="11">
        <f t="shared" si="4"/>
      </c>
      <c r="H107" s="17"/>
      <c r="I107" s="11">
        <f t="shared" si="5"/>
      </c>
      <c r="K107" s="17"/>
      <c r="L107" s="11">
        <f t="shared" si="6"/>
      </c>
      <c r="N107" s="17"/>
      <c r="O107" s="11">
        <f t="shared" si="7"/>
      </c>
    </row>
    <row r="108" spans="5:15" ht="12.75">
      <c r="E108" s="17"/>
      <c r="F108" s="11">
        <f t="shared" si="4"/>
      </c>
      <c r="H108" s="17"/>
      <c r="I108" s="11">
        <f t="shared" si="5"/>
      </c>
      <c r="K108" s="17"/>
      <c r="L108" s="11">
        <f t="shared" si="6"/>
      </c>
      <c r="N108" s="17"/>
      <c r="O108" s="11">
        <f t="shared" si="7"/>
      </c>
    </row>
    <row r="109" spans="5:15" ht="12.75">
      <c r="E109" s="17"/>
      <c r="F109" s="11">
        <f t="shared" si="4"/>
      </c>
      <c r="H109" s="17"/>
      <c r="I109" s="11">
        <f t="shared" si="5"/>
      </c>
      <c r="K109" s="17"/>
      <c r="L109" s="11">
        <f t="shared" si="6"/>
      </c>
      <c r="N109" s="17"/>
      <c r="O109" s="11">
        <f t="shared" si="7"/>
      </c>
    </row>
    <row r="110" spans="5:15" ht="12.75">
      <c r="E110" s="17"/>
      <c r="F110" s="11">
        <f t="shared" si="4"/>
      </c>
      <c r="H110" s="17"/>
      <c r="I110" s="11">
        <f t="shared" si="5"/>
      </c>
      <c r="K110" s="17"/>
      <c r="L110" s="11">
        <f t="shared" si="6"/>
      </c>
      <c r="N110" s="17"/>
      <c r="O110" s="11">
        <f t="shared" si="7"/>
      </c>
    </row>
    <row r="111" spans="5:15" ht="12.75">
      <c r="E111" s="17"/>
      <c r="F111" s="11">
        <f t="shared" si="4"/>
      </c>
      <c r="H111" s="17"/>
      <c r="I111" s="11">
        <f t="shared" si="5"/>
      </c>
      <c r="K111" s="17"/>
      <c r="L111" s="11">
        <f t="shared" si="6"/>
      </c>
      <c r="N111" s="17"/>
      <c r="O111" s="11">
        <f t="shared" si="7"/>
      </c>
    </row>
    <row r="112" spans="5:15" ht="12.75">
      <c r="E112" s="17"/>
      <c r="F112" s="11">
        <f t="shared" si="4"/>
      </c>
      <c r="H112" s="17"/>
      <c r="I112" s="11">
        <f t="shared" si="5"/>
      </c>
      <c r="K112" s="17"/>
      <c r="L112" s="11">
        <f t="shared" si="6"/>
      </c>
      <c r="N112" s="17"/>
      <c r="O112" s="11">
        <f t="shared" si="7"/>
      </c>
    </row>
    <row r="113" spans="5:15" ht="12.75">
      <c r="E113" s="17"/>
      <c r="F113" s="11">
        <f t="shared" si="4"/>
      </c>
      <c r="H113" s="17"/>
      <c r="I113" s="11">
        <f t="shared" si="5"/>
      </c>
      <c r="K113" s="17"/>
      <c r="L113" s="11">
        <f t="shared" si="6"/>
      </c>
      <c r="N113" s="17"/>
      <c r="O113" s="11">
        <f t="shared" si="7"/>
      </c>
    </row>
    <row r="114" spans="5:15" ht="12.75">
      <c r="E114" s="17"/>
      <c r="F114" s="11">
        <f t="shared" si="4"/>
      </c>
      <c r="H114" s="17"/>
      <c r="I114" s="11">
        <f t="shared" si="5"/>
      </c>
      <c r="K114" s="17"/>
      <c r="L114" s="11">
        <f t="shared" si="6"/>
      </c>
      <c r="N114" s="17"/>
      <c r="O114" s="11">
        <f t="shared" si="7"/>
      </c>
    </row>
    <row r="115" spans="5:15" ht="12.75">
      <c r="E115" s="17"/>
      <c r="F115" s="11">
        <f t="shared" si="4"/>
      </c>
      <c r="H115" s="17"/>
      <c r="I115" s="11">
        <f t="shared" si="5"/>
      </c>
      <c r="K115" s="17"/>
      <c r="L115" s="11">
        <f t="shared" si="6"/>
      </c>
      <c r="N115" s="17"/>
      <c r="O115" s="11">
        <f t="shared" si="7"/>
      </c>
    </row>
    <row r="116" spans="5:15" ht="12.75">
      <c r="E116" s="17"/>
      <c r="F116" s="11">
        <f t="shared" si="4"/>
      </c>
      <c r="H116" s="17"/>
      <c r="I116" s="11">
        <f t="shared" si="5"/>
      </c>
      <c r="K116" s="17"/>
      <c r="L116" s="11">
        <f t="shared" si="6"/>
      </c>
      <c r="N116" s="17"/>
      <c r="O116" s="11">
        <f t="shared" si="7"/>
      </c>
    </row>
    <row r="117" spans="5:15" ht="12.75">
      <c r="E117" s="17"/>
      <c r="F117" s="11">
        <f t="shared" si="4"/>
      </c>
      <c r="H117" s="17"/>
      <c r="I117" s="11">
        <f t="shared" si="5"/>
      </c>
      <c r="K117" s="17"/>
      <c r="L117" s="11">
        <f t="shared" si="6"/>
      </c>
      <c r="N117" s="17"/>
      <c r="O117" s="11">
        <f t="shared" si="7"/>
      </c>
    </row>
    <row r="118" spans="5:15" ht="12.75">
      <c r="E118" s="17"/>
      <c r="F118" s="11">
        <f t="shared" si="4"/>
      </c>
      <c r="H118" s="17"/>
      <c r="I118" s="11">
        <f t="shared" si="5"/>
      </c>
      <c r="K118" s="17"/>
      <c r="L118" s="11">
        <f t="shared" si="6"/>
      </c>
      <c r="N118" s="17"/>
      <c r="O118" s="11">
        <f t="shared" si="7"/>
      </c>
    </row>
    <row r="119" spans="5:15" ht="12.75">
      <c r="E119" s="17"/>
      <c r="F119" s="11">
        <f t="shared" si="4"/>
      </c>
      <c r="H119" s="17"/>
      <c r="I119" s="11">
        <f t="shared" si="5"/>
      </c>
      <c r="K119" s="17"/>
      <c r="L119" s="11">
        <f t="shared" si="6"/>
      </c>
      <c r="N119" s="17"/>
      <c r="O119" s="11">
        <f t="shared" si="7"/>
      </c>
    </row>
    <row r="120" spans="5:15" ht="12.75">
      <c r="E120" s="17"/>
      <c r="F120" s="11">
        <f t="shared" si="4"/>
      </c>
      <c r="H120" s="17"/>
      <c r="I120" s="11">
        <f t="shared" si="5"/>
      </c>
      <c r="K120" s="17"/>
      <c r="L120" s="11">
        <f t="shared" si="6"/>
      </c>
      <c r="N120" s="17"/>
      <c r="O120" s="11">
        <f t="shared" si="7"/>
      </c>
    </row>
    <row r="121" spans="5:15" ht="12.75">
      <c r="E121" s="17"/>
      <c r="F121" s="11">
        <f t="shared" si="4"/>
      </c>
      <c r="H121" s="17"/>
      <c r="I121" s="11">
        <f t="shared" si="5"/>
      </c>
      <c r="K121" s="17"/>
      <c r="L121" s="11">
        <f t="shared" si="6"/>
      </c>
      <c r="N121" s="17"/>
      <c r="O121" s="11">
        <f t="shared" si="7"/>
      </c>
    </row>
    <row r="122" spans="5:15" ht="12.75">
      <c r="E122" s="17"/>
      <c r="F122" s="11">
        <f t="shared" si="4"/>
      </c>
      <c r="H122" s="17"/>
      <c r="I122" s="11">
        <f t="shared" si="5"/>
      </c>
      <c r="K122" s="17"/>
      <c r="L122" s="11">
        <f t="shared" si="6"/>
      </c>
      <c r="N122" s="17"/>
      <c r="O122" s="11">
        <f t="shared" si="7"/>
      </c>
    </row>
    <row r="123" spans="5:15" ht="12.75">
      <c r="E123" s="17"/>
      <c r="F123" s="11">
        <f t="shared" si="4"/>
      </c>
      <c r="H123" s="17"/>
      <c r="I123" s="11">
        <f t="shared" si="5"/>
      </c>
      <c r="K123" s="17"/>
      <c r="L123" s="11">
        <f t="shared" si="6"/>
      </c>
      <c r="N123" s="17"/>
      <c r="O123" s="11">
        <f t="shared" si="7"/>
      </c>
    </row>
    <row r="124" spans="5:15" ht="12.75">
      <c r="E124" s="17"/>
      <c r="F124" s="11">
        <f t="shared" si="4"/>
      </c>
      <c r="H124" s="17"/>
      <c r="I124" s="11">
        <f t="shared" si="5"/>
      </c>
      <c r="K124" s="17"/>
      <c r="L124" s="11">
        <f t="shared" si="6"/>
      </c>
      <c r="N124" s="17"/>
      <c r="O124" s="11">
        <f t="shared" si="7"/>
      </c>
    </row>
    <row r="125" spans="5:15" ht="12.75">
      <c r="E125" s="17"/>
      <c r="F125" s="11">
        <f t="shared" si="4"/>
      </c>
      <c r="H125" s="17"/>
      <c r="I125" s="11">
        <f t="shared" si="5"/>
      </c>
      <c r="K125" s="17"/>
      <c r="L125" s="11">
        <f t="shared" si="6"/>
      </c>
      <c r="N125" s="17"/>
      <c r="O125" s="11">
        <f t="shared" si="7"/>
      </c>
    </row>
    <row r="126" spans="5:15" ht="12.75">
      <c r="E126" s="17"/>
      <c r="F126" s="11">
        <f t="shared" si="4"/>
      </c>
      <c r="H126" s="17"/>
      <c r="I126" s="11">
        <f t="shared" si="5"/>
      </c>
      <c r="K126" s="17"/>
      <c r="L126" s="11">
        <f t="shared" si="6"/>
      </c>
      <c r="N126" s="17"/>
      <c r="O126" s="11">
        <f t="shared" si="7"/>
      </c>
    </row>
    <row r="127" spans="5:15" ht="12.75">
      <c r="E127" s="17"/>
      <c r="F127" s="11">
        <f t="shared" si="4"/>
      </c>
      <c r="H127" s="17"/>
      <c r="I127" s="11">
        <f t="shared" si="5"/>
      </c>
      <c r="K127" s="17"/>
      <c r="L127" s="11">
        <f t="shared" si="6"/>
      </c>
      <c r="N127" s="17"/>
      <c r="O127" s="11">
        <f t="shared" si="7"/>
      </c>
    </row>
    <row r="128" spans="5:15" ht="12.75">
      <c r="E128" s="17"/>
      <c r="F128" s="11">
        <f t="shared" si="4"/>
      </c>
      <c r="H128" s="17"/>
      <c r="I128" s="11">
        <f t="shared" si="5"/>
      </c>
      <c r="K128" s="17"/>
      <c r="L128" s="11">
        <f t="shared" si="6"/>
      </c>
      <c r="N128" s="17"/>
      <c r="O128" s="11">
        <f t="shared" si="7"/>
      </c>
    </row>
    <row r="129" spans="2:14" s="29" customFormat="1" ht="12.75">
      <c r="B129"/>
      <c r="C129"/>
      <c r="D129"/>
      <c r="E129" s="47"/>
      <c r="F129" s="47"/>
      <c r="G129" s="47"/>
      <c r="H129" s="47"/>
      <c r="I129" s="47"/>
      <c r="J129" s="47"/>
      <c r="K129" s="47"/>
      <c r="L129" s="47"/>
      <c r="M129" s="47"/>
      <c r="N129" s="47"/>
    </row>
  </sheetData>
  <mergeCells count="27">
    <mergeCell ref="B29:C32"/>
    <mergeCell ref="N12:N13"/>
    <mergeCell ref="E9:E10"/>
    <mergeCell ref="H9:H10"/>
    <mergeCell ref="K9:K10"/>
    <mergeCell ref="N9:N10"/>
    <mergeCell ref="E12:E13"/>
    <mergeCell ref="H12:H13"/>
    <mergeCell ref="K12:K13"/>
    <mergeCell ref="B12:B13"/>
    <mergeCell ref="U13:W13"/>
    <mergeCell ref="U12:W12"/>
    <mergeCell ref="C2:K3"/>
    <mergeCell ref="V16:W16"/>
    <mergeCell ref="W15:AD15"/>
    <mergeCell ref="T4:T5"/>
    <mergeCell ref="U4:U5"/>
    <mergeCell ref="V4:V5"/>
    <mergeCell ref="R4:S4"/>
    <mergeCell ref="H8:I8"/>
    <mergeCell ref="K8:L8"/>
    <mergeCell ref="N8:O8"/>
    <mergeCell ref="B25:E26"/>
    <mergeCell ref="B15:E16"/>
    <mergeCell ref="B19:E20"/>
    <mergeCell ref="B8:B10"/>
    <mergeCell ref="E8:F8"/>
  </mergeCells>
  <printOptions/>
  <pageMargins left="0.75" right="0.75" top="1" bottom="1" header="0.5" footer="0.5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blepowsky</dc:creator>
  <cp:keywords/>
  <dc:description/>
  <cp:lastModifiedBy>blepowsky</cp:lastModifiedBy>
  <dcterms:created xsi:type="dcterms:W3CDTF">2014-08-25T04:43:12Z</dcterms:created>
  <dcterms:modified xsi:type="dcterms:W3CDTF">2014-10-01T16:23:31Z</dcterms:modified>
  <cp:category/>
  <cp:version/>
  <cp:contentType/>
  <cp:contentStatus/>
</cp:coreProperties>
</file>